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Password="8712" lockStructure="1"/>
  <bookViews>
    <workbookView xWindow="-29400" yWindow="555" windowWidth="25605" windowHeight="15495" tabRatio="839"/>
  </bookViews>
  <sheets>
    <sheet name="Geopark Identity" sheetId="2" r:id="rId1"/>
    <sheet name="Overview" sheetId="1" r:id="rId2"/>
    <sheet name="Criterion i" sheetId="3" r:id="rId3"/>
    <sheet name="Criterion ii" sheetId="10" r:id="rId4"/>
    <sheet name="Criterion iii" sheetId="12" r:id="rId5"/>
    <sheet name="Criterion iv" sheetId="13" r:id="rId6"/>
    <sheet name="Criterion v" sheetId="14" r:id="rId7"/>
    <sheet name="Criterion vi" sheetId="15" r:id="rId8"/>
    <sheet name="Criterion vii" sheetId="16" r:id="rId9"/>
  </sheets>
  <definedNames>
    <definedName name="_xlnm.Print_Area" localSheetId="2">'Criterion i'!$A$1:$J$131</definedName>
    <definedName name="_xlnm.Print_Area" localSheetId="5">'Criterion iv'!$A$1:$I$42</definedName>
    <definedName name="_xlnm.Print_Area" localSheetId="6">'Criterion v'!$A$1:$I$58</definedName>
    <definedName name="_xlnm.Print_Area" localSheetId="7">'Criterion vi'!$A$1:$I$20</definedName>
    <definedName name="_xlnm.Print_Area" localSheetId="8">'Criterion vii'!$A$1:$I$35</definedName>
    <definedName name="_xlnm.Print_Area" localSheetId="0">'Geopark Identity'!$A$1:$C$26</definedName>
    <definedName name="_xlnm.Print_Area" localSheetId="1">Overview!$A$1:$C$18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 i="10" l="1"/>
  <c r="I52" i="10"/>
  <c r="H52" i="10"/>
  <c r="I40" i="10"/>
  <c r="I29" i="10"/>
  <c r="E31" i="16" l="1"/>
  <c r="I31" i="16"/>
  <c r="H31" i="16"/>
  <c r="I21" i="16"/>
  <c r="H21" i="16"/>
  <c r="I15" i="16"/>
  <c r="H15" i="16"/>
  <c r="E10" i="16"/>
  <c r="I10" i="16"/>
  <c r="H10" i="16"/>
  <c r="H16" i="15"/>
  <c r="E16" i="15"/>
  <c r="F20" i="15" s="1"/>
  <c r="H9" i="14"/>
  <c r="E54" i="14"/>
  <c r="I54" i="14"/>
  <c r="H54" i="14"/>
  <c r="I46" i="14"/>
  <c r="H46" i="14"/>
  <c r="I41" i="14"/>
  <c r="H41" i="14"/>
  <c r="I36" i="14"/>
  <c r="H36" i="14"/>
  <c r="E36" i="14"/>
  <c r="I27" i="14"/>
  <c r="H27" i="14"/>
  <c r="I23" i="14"/>
  <c r="E27" i="14"/>
  <c r="E23" i="14"/>
  <c r="F17" i="14"/>
  <c r="H17" i="14"/>
  <c r="E9" i="14"/>
  <c r="I17" i="14"/>
  <c r="I9" i="14"/>
  <c r="E21" i="13"/>
  <c r="E38" i="13"/>
  <c r="F42" i="13" s="1"/>
  <c r="I21" i="13"/>
  <c r="I38" i="13"/>
  <c r="H52" i="12"/>
  <c r="G52" i="12"/>
  <c r="E52" i="12"/>
  <c r="H45" i="12"/>
  <c r="E45" i="12"/>
  <c r="G45" i="12"/>
  <c r="H35" i="12"/>
  <c r="G35" i="12"/>
  <c r="H29" i="12"/>
  <c r="G29" i="12"/>
  <c r="E29" i="12"/>
  <c r="H16" i="12"/>
  <c r="G16" i="12"/>
  <c r="E16" i="12"/>
  <c r="E18" i="10"/>
  <c r="I18" i="10"/>
  <c r="I62" i="10" s="1"/>
  <c r="H18" i="10"/>
  <c r="K128" i="3"/>
  <c r="J128" i="3"/>
  <c r="K122" i="3"/>
  <c r="J122" i="3"/>
  <c r="J27" i="3"/>
  <c r="J47" i="3"/>
  <c r="K27" i="3"/>
  <c r="J12" i="3"/>
  <c r="K107" i="3"/>
  <c r="J107" i="3"/>
  <c r="E107" i="3"/>
  <c r="K99" i="3"/>
  <c r="J99" i="3"/>
  <c r="K93" i="3"/>
  <c r="J93" i="3"/>
  <c r="E93" i="3"/>
  <c r="K69" i="3"/>
  <c r="J69" i="3"/>
  <c r="E60" i="3"/>
  <c r="K60" i="3"/>
  <c r="J60" i="3"/>
  <c r="E47" i="3"/>
  <c r="K47" i="3"/>
  <c r="E12" i="3"/>
  <c r="K12" i="3"/>
  <c r="I58" i="14" l="1"/>
  <c r="I35" i="16"/>
  <c r="H35" i="16"/>
  <c r="H54" i="12"/>
  <c r="J131" i="3"/>
  <c r="G58" i="14"/>
  <c r="K131" i="3"/>
  <c r="G54" i="12"/>
  <c r="E35" i="12"/>
  <c r="F54" i="12" s="1"/>
  <c r="E52" i="10"/>
  <c r="E122" i="3"/>
  <c r="H23" i="14"/>
  <c r="H58" i="14" s="1"/>
  <c r="H38" i="13"/>
  <c r="H40" i="10"/>
  <c r="E69" i="3"/>
  <c r="E20" i="3"/>
  <c r="E27" i="3" s="1"/>
  <c r="E40" i="10"/>
  <c r="H59" i="10"/>
  <c r="H29" i="10"/>
  <c r="E99" i="3"/>
  <c r="E128" i="3"/>
  <c r="E21" i="16"/>
  <c r="E15" i="16"/>
  <c r="E46" i="14"/>
  <c r="E41" i="14"/>
  <c r="E59" i="10"/>
  <c r="E29" i="10"/>
  <c r="H20" i="15"/>
  <c r="H21" i="13"/>
  <c r="I16" i="15"/>
  <c r="I20" i="15" s="1"/>
  <c r="I42" i="13"/>
  <c r="G35" i="16" l="1"/>
  <c r="F62" i="10"/>
  <c r="H62" i="10"/>
  <c r="H42" i="13"/>
  <c r="H131" i="3"/>
  <c r="F58" i="14"/>
</calcChain>
</file>

<file path=xl/sharedStrings.xml><?xml version="1.0" encoding="utf-8"?>
<sst xmlns="http://schemas.openxmlformats.org/spreadsheetml/2006/main" count="828" uniqueCount="623">
  <si>
    <t>Evaluation Document - A</t>
  </si>
  <si>
    <t>Self-Evaluation</t>
  </si>
  <si>
    <r>
      <rPr>
        <b/>
        <sz val="16"/>
        <color theme="1"/>
        <rFont val="Arial"/>
        <family val="2"/>
      </rPr>
      <t>Please read the INTRODUCTION, CHECKLIST and the EXPLANATORY NOTE TO THE CHECKLIST before completing this form:</t>
    </r>
    <r>
      <rPr>
        <b/>
        <sz val="14"/>
        <color theme="1"/>
        <rFont val="Arial"/>
        <family val="2"/>
      </rPr>
      <t xml:space="preserve"> </t>
    </r>
    <r>
      <rPr>
        <sz val="14"/>
        <color theme="1"/>
        <rFont val="Arial"/>
        <family val="2"/>
      </rPr>
      <t>https://en.unesco.org/sites/default/files/checklist_vf.pdf https://en.unesco.org/sites/default/files/explanatory_notes_vf_october2020.pdf</t>
    </r>
  </si>
  <si>
    <t>Updated: October 2021</t>
  </si>
  <si>
    <t>Identity</t>
  </si>
  <si>
    <t xml:space="preserve">1. Name of the (a)UGGp </t>
  </si>
  <si>
    <t xml:space="preserve">2. Name of the organization in charge of the (a)UGGp </t>
  </si>
  <si>
    <t>Country</t>
  </si>
  <si>
    <t>Telephone</t>
  </si>
  <si>
    <t>E-mail (s)</t>
  </si>
  <si>
    <r>
      <t>3. Address of th</t>
    </r>
    <r>
      <rPr>
        <b/>
        <sz val="12"/>
        <rFont val="Arial"/>
        <family val="2"/>
      </rPr>
      <t>e official management body o</t>
    </r>
    <r>
      <rPr>
        <b/>
        <sz val="12"/>
        <rFont val="Arial"/>
        <family val="2"/>
        <charset val="161"/>
      </rPr>
      <t xml:space="preserve">f the (a)UGGp </t>
    </r>
  </si>
  <si>
    <r>
      <t>4.</t>
    </r>
    <r>
      <rPr>
        <b/>
        <sz val="7"/>
        <rFont val="Times New Roman"/>
        <family val="1"/>
        <charset val="161"/>
      </rPr>
      <t xml:space="preserve"> </t>
    </r>
    <r>
      <rPr>
        <b/>
        <sz val="12"/>
        <rFont val="Arial"/>
        <family val="2"/>
        <charset val="161"/>
      </rPr>
      <t xml:space="preserve">Size of territory and population </t>
    </r>
    <r>
      <rPr>
        <b/>
        <sz val="12"/>
        <rFont val="Arial"/>
        <family val="2"/>
      </rPr>
      <t>(based on the most recently available figures)</t>
    </r>
  </si>
  <si>
    <r>
      <t>Size in km</t>
    </r>
    <r>
      <rPr>
        <vertAlign val="superscript"/>
        <sz val="12"/>
        <rFont val="Arial"/>
        <family val="2"/>
        <charset val="161"/>
      </rPr>
      <t>2</t>
    </r>
  </si>
  <si>
    <t>Population within the aUGGp / UGGp</t>
  </si>
  <si>
    <r>
      <t>5.</t>
    </r>
    <r>
      <rPr>
        <b/>
        <sz val="7"/>
        <rFont val="Times New Roman"/>
        <family val="1"/>
        <charset val="161"/>
      </rPr>
      <t> </t>
    </r>
    <r>
      <rPr>
        <b/>
        <sz val="12"/>
        <rFont val="Arial"/>
        <family val="2"/>
        <charset val="161"/>
      </rPr>
      <t>Contact persons</t>
    </r>
  </si>
  <si>
    <t>Main contact person and e-mail</t>
  </si>
  <si>
    <t xml:space="preserve">Management body director and e-mail  </t>
  </si>
  <si>
    <t>Submitted by:</t>
  </si>
  <si>
    <t>Name</t>
  </si>
  <si>
    <t>Position</t>
  </si>
  <si>
    <t>Date</t>
  </si>
  <si>
    <t>Signature</t>
  </si>
  <si>
    <t>Category</t>
  </si>
  <si>
    <t>Self-Assessment</t>
  </si>
  <si>
    <t>Evaluators' Estimate</t>
  </si>
  <si>
    <t>Applicable Maximum Score*</t>
  </si>
  <si>
    <t>Some criteria and questions will not apply to all aspiring UNESCO Global Geoparks (e.g., overlapping with other UNESCO designations or international designations, indigenous peoples, illegal mining, and coastal zones). Therefore, the maximum final score will vary depending on the situation of each (a)UGGp. In order to obtain an assessment of the quality of your application, please fill in the following form, criterion by criterion, according to the questions that apply to you.</t>
  </si>
  <si>
    <t>Criterion i</t>
  </si>
  <si>
    <t>Criterion ii</t>
  </si>
  <si>
    <t>Criterion iii</t>
  </si>
  <si>
    <t>Criterion iv</t>
  </si>
  <si>
    <t>Criterion v</t>
  </si>
  <si>
    <t>Criterion vi</t>
  </si>
  <si>
    <t>Criterion vii</t>
  </si>
  <si>
    <t>Total</t>
  </si>
  <si>
    <t>EVALUATORS VERIFICATION</t>
  </si>
  <si>
    <t>Date:</t>
  </si>
  <si>
    <t>*Please add the Maximum Score applicable for you (a)UGGp</t>
  </si>
  <si>
    <r>
      <rPr>
        <b/>
        <sz val="16"/>
        <rFont val="Arial"/>
        <family val="2"/>
      </rPr>
      <t xml:space="preserve">Criterion i: </t>
    </r>
    <r>
      <rPr>
        <b/>
        <sz val="11"/>
        <rFont val="Arial"/>
        <family val="2"/>
      </rPr>
      <t>(i) UNESCO Global Geopark must be single, unified geographical areas (iA) where sites and landscapes of international geological significance (iB) are managed in a holistic concept of protection (iC), education (iD), research (iE) and sustainable development (iF).</t>
    </r>
    <r>
      <rPr>
        <b/>
        <sz val="11"/>
        <color theme="9"/>
        <rFont val="Arial"/>
        <family val="2"/>
      </rPr>
      <t xml:space="preserve"> </t>
    </r>
    <r>
      <rPr>
        <b/>
        <sz val="11"/>
        <color theme="1"/>
        <rFont val="Arial"/>
        <family val="2"/>
      </rPr>
      <t>A UNESCO Global Geopark must have a clearly defined border, be of adequate size to fulfil its functions and contain geological heritage of international significance as independently verified by scientific professionals.</t>
    </r>
  </si>
  <si>
    <t>Points Available</t>
  </si>
  <si>
    <r>
      <t xml:space="preserve">Please provide requested lists and details as a separate annex referring to the corresponding item numbers, but </t>
    </r>
    <r>
      <rPr>
        <b/>
        <u/>
        <sz val="12"/>
        <color theme="1"/>
        <rFont val="Arial"/>
        <family val="2"/>
      </rPr>
      <t>do not</t>
    </r>
    <r>
      <rPr>
        <b/>
        <sz val="12"/>
        <color theme="1"/>
        <rFont val="Arial"/>
        <family val="2"/>
      </rPr>
      <t xml:space="preserve"> send entire publications, brochures, etc. (these should only be provided to field evaluators)</t>
    </r>
  </si>
  <si>
    <t>iA</t>
  </si>
  <si>
    <t>Unified territory</t>
  </si>
  <si>
    <t>Territory</t>
  </si>
  <si>
    <t>Yes</t>
  </si>
  <si>
    <t>No</t>
  </si>
  <si>
    <t>iA.1</t>
  </si>
  <si>
    <t>Is your (a)UGGp territory understandable as a single, unified area by each resident?</t>
  </si>
  <si>
    <t>iA.2</t>
  </si>
  <si>
    <t>Is the entire territory involved in the operations of the (a)UGGp?</t>
  </si>
  <si>
    <t>Qualitative elements of the territory : boundary and size</t>
  </si>
  <si>
    <t>iA.3</t>
  </si>
  <si>
    <t>Does your (a)UGGp boundary correspond with a local administrative or other locally recognised boundary?</t>
  </si>
  <si>
    <t>iA.4</t>
  </si>
  <si>
    <r>
      <t>Do you have a significant population living in your (a)UGGp?</t>
    </r>
    <r>
      <rPr>
        <sz val="10"/>
        <color rgb="FFFF0000"/>
        <rFont val="Arial"/>
        <family val="2"/>
      </rPr>
      <t xml:space="preserve"> (Please give details)</t>
    </r>
    <r>
      <rPr>
        <sz val="10"/>
        <color indexed="8"/>
        <rFont val="Arial"/>
        <family val="2"/>
      </rPr>
      <t xml:space="preserve"> </t>
    </r>
  </si>
  <si>
    <t>iA.5</t>
  </si>
  <si>
    <t>Does your (a)UGGp territory size and local population provide the necessary conditions for appropriate sustainable development ?</t>
  </si>
  <si>
    <t xml:space="preserve">Maximum Total </t>
  </si>
  <si>
    <t>iB</t>
  </si>
  <si>
    <t>International value of the geological heritage, geodiversity and singularity</t>
  </si>
  <si>
    <t>International value of the geological heritage</t>
  </si>
  <si>
    <t>iB.1</t>
  </si>
  <si>
    <r>
      <t>Do your sites of international importance have international recognition?</t>
    </r>
    <r>
      <rPr>
        <sz val="10"/>
        <color rgb="FFFF0000"/>
        <rFont val="Arial"/>
        <family val="2"/>
      </rPr>
      <t xml:space="preserve"> (based for example on scientific referencing or international publications. P</t>
    </r>
    <r>
      <rPr>
        <sz val="10"/>
        <color indexed="10"/>
        <rFont val="Arial"/>
        <family val="2"/>
      </rPr>
      <t>lease give details)</t>
    </r>
  </si>
  <si>
    <t>iB.2</t>
  </si>
  <si>
    <r>
      <t xml:space="preserve">Do you have international scientific and academic research carried out on the sites of international importance? </t>
    </r>
    <r>
      <rPr>
        <sz val="10"/>
        <color rgb="FFFF0000"/>
        <rFont val="Arial"/>
        <family val="2"/>
      </rPr>
      <t>(Please provide a list)</t>
    </r>
  </si>
  <si>
    <t>Geodiversity</t>
  </si>
  <si>
    <t>iB.3</t>
  </si>
  <si>
    <r>
      <t xml:space="preserve">Does your (a)UGGp have a diverse range of geological time periods? </t>
    </r>
    <r>
      <rPr>
        <sz val="10"/>
        <color rgb="FFFF0000"/>
        <rFont val="Arial"/>
        <family val="2"/>
      </rPr>
      <t>(Please give details)</t>
    </r>
  </si>
  <si>
    <t>iB.4</t>
  </si>
  <si>
    <r>
      <t xml:space="preserve">Do you value different Earth Sciences disciplines present in your (a)UGGp? </t>
    </r>
    <r>
      <rPr>
        <sz val="10"/>
        <color rgb="FFFF0000"/>
        <rFont val="Arial"/>
        <family val="2"/>
      </rPr>
      <t>(for example geomorphology, sedimentolmogy, paleontology, ecology, geohydrology,.. Please give details)</t>
    </r>
  </si>
  <si>
    <t>iB.5</t>
  </si>
  <si>
    <r>
      <t>Do you promote the geodiversity of your (a)UGGp to the public?</t>
    </r>
    <r>
      <rPr>
        <sz val="10"/>
        <color rgb="FFFF0000"/>
        <rFont val="Arial"/>
        <family val="2"/>
      </rPr>
      <t xml:space="preserve"> (Please give details)</t>
    </r>
  </si>
  <si>
    <t>Singularity</t>
  </si>
  <si>
    <t>iB.6</t>
  </si>
  <si>
    <r>
      <t>Is there any</t>
    </r>
    <r>
      <rPr>
        <sz val="10"/>
        <color rgb="FFFF0000"/>
        <rFont val="Arial"/>
        <family val="2"/>
      </rPr>
      <t xml:space="preserve"> </t>
    </r>
    <r>
      <rPr>
        <sz val="10"/>
        <rFont val="Arial"/>
        <family val="2"/>
      </rPr>
      <t>other UNESCO Global Geopark with comparable geological heritage?</t>
    </r>
    <r>
      <rPr>
        <sz val="10"/>
        <color rgb="FFFF0000"/>
        <rFont val="Arial"/>
        <family val="2"/>
      </rPr>
      <t xml:space="preserve">  (if NO go to iC)</t>
    </r>
  </si>
  <si>
    <t>iB.7</t>
  </si>
  <si>
    <r>
      <t>Is this UNESCO Global Geopark  within the same c</t>
    </r>
    <r>
      <rPr>
        <sz val="10"/>
        <color indexed="8"/>
        <rFont val="Arial"/>
        <family val="2"/>
      </rPr>
      <t xml:space="preserve">ountry’s geographical area or in an adjacent area of a boardering country (less than 100 km away)? </t>
    </r>
    <r>
      <rPr>
        <sz val="10"/>
        <color rgb="FFFF0000"/>
        <rFont val="Arial"/>
        <family val="2"/>
      </rPr>
      <t xml:space="preserve"> (if NO go to iC)</t>
    </r>
  </si>
  <si>
    <t>iB.8</t>
  </si>
  <si>
    <t xml:space="preserve">Has an independent geological study been carried out to show the difference? </t>
  </si>
  <si>
    <t>iC</t>
  </si>
  <si>
    <t>Geological site conservation</t>
  </si>
  <si>
    <t>Inventory</t>
  </si>
  <si>
    <t>iC.1</t>
  </si>
  <si>
    <t>Does your country or the geological survey of your country have a geological site inventory?</t>
  </si>
  <si>
    <t>iC.2</t>
  </si>
  <si>
    <t xml:space="preserve">Do you, as an (a)UGGp, have an up to date geological site inventory that is regularly reviewed? </t>
  </si>
  <si>
    <t>iC.3</t>
  </si>
  <si>
    <r>
      <t xml:space="preserve">Do you have an active geological sites' database for monitoring the sites in the entire (a)UGGp? </t>
    </r>
    <r>
      <rPr>
        <sz val="10"/>
        <color rgb="FFFF0000"/>
        <rFont val="Arial"/>
        <family val="2"/>
      </rPr>
      <t>(Please give details)</t>
    </r>
  </si>
  <si>
    <t>iC.4</t>
  </si>
  <si>
    <r>
      <t>Do you have a list of geological sites that clearly identifies their use (e.g., education, tourism, recreation)?</t>
    </r>
    <r>
      <rPr>
        <sz val="10"/>
        <color rgb="FFFF0000"/>
        <rFont val="Arial"/>
        <family val="2"/>
      </rPr>
      <t xml:space="preserve"> (Please provide a list)</t>
    </r>
  </si>
  <si>
    <t>Maps</t>
  </si>
  <si>
    <t>iC.5</t>
  </si>
  <si>
    <t>Do you have a geological map of your (a)UGGp?</t>
  </si>
  <si>
    <t>iC.6</t>
  </si>
  <si>
    <r>
      <rPr>
        <sz val="10"/>
        <color indexed="8"/>
        <rFont val="Arial"/>
        <family val="2"/>
      </rPr>
      <t xml:space="preserve">Do you have an (a)UGGp map indicating the </t>
    </r>
    <r>
      <rPr>
        <sz val="10"/>
        <rFont val="Arial"/>
        <family val="2"/>
      </rPr>
      <t>geological sites</t>
    </r>
    <r>
      <rPr>
        <sz val="10"/>
        <color theme="1"/>
        <rFont val="Arial"/>
        <family val="2"/>
      </rPr>
      <t>?</t>
    </r>
    <r>
      <rPr>
        <sz val="10"/>
        <color rgb="FFFF0000"/>
        <rFont val="Arial"/>
        <family val="2"/>
      </rPr>
      <t xml:space="preserve"> (Please give details)</t>
    </r>
  </si>
  <si>
    <t>Precautionary measures for protection of geological heritage</t>
  </si>
  <si>
    <t>iC.7</t>
  </si>
  <si>
    <r>
      <t>Do you monitor and assure the enforcement of general regulations (directly or indirectly) to prevent misuse and damage of the entire (a)UGGp?</t>
    </r>
    <r>
      <rPr>
        <sz val="10"/>
        <color rgb="FFFF0000"/>
        <rFont val="Arial"/>
        <family val="2"/>
      </rPr>
      <t xml:space="preserve"> (Please give details)</t>
    </r>
  </si>
  <si>
    <t>iC.8</t>
  </si>
  <si>
    <r>
      <t xml:space="preserve">Do you inform visitors about the regulations to prevent misuse and damage of individual sites in the (a)UGGp (in situ)? </t>
    </r>
    <r>
      <rPr>
        <sz val="10"/>
        <color rgb="FFFF0000"/>
        <rFont val="Arial"/>
        <family val="2"/>
      </rPr>
      <t>(Please give details)</t>
    </r>
  </si>
  <si>
    <t>iC.9</t>
  </si>
  <si>
    <t xml:space="preserve">Do you inform visitors about these regulations in your communication material (ex situ)? </t>
  </si>
  <si>
    <t>iC.10</t>
  </si>
  <si>
    <r>
      <t xml:space="preserve">Do you </t>
    </r>
    <r>
      <rPr>
        <sz val="10"/>
        <color indexed="8"/>
        <rFont val="Arial"/>
        <family val="2"/>
      </rPr>
      <t>organize</t>
    </r>
    <r>
      <rPr>
        <sz val="10"/>
        <rFont val="Arial"/>
        <family val="2"/>
      </rPr>
      <t xml:space="preserve"> regular maintenance and cleaning of sites ? </t>
    </r>
    <r>
      <rPr>
        <sz val="10"/>
        <color rgb="FFFF0000"/>
        <rFont val="Arial"/>
        <family val="2"/>
      </rPr>
      <t xml:space="preserve">(Please give details on how often they are checked, etc.) </t>
    </r>
  </si>
  <si>
    <t>iC.11</t>
  </si>
  <si>
    <t>Do you implement non-destructive on-site conservation?</t>
  </si>
  <si>
    <t>iC.12</t>
  </si>
  <si>
    <t>Do you implement intervention measures to protect the sites?</t>
  </si>
  <si>
    <t>iC.13</t>
  </si>
  <si>
    <r>
      <t>Is destroying and removing parts of the geological heritage prohibited?</t>
    </r>
    <r>
      <rPr>
        <sz val="10"/>
        <color rgb="FFFF0000"/>
        <rFont val="Arial"/>
        <family val="2"/>
      </rPr>
      <t xml:space="preserve"> (Please give details)</t>
    </r>
  </si>
  <si>
    <t>iC.14</t>
  </si>
  <si>
    <t>Do you have a general code of conduct for your (a)UGGp visitors?</t>
  </si>
  <si>
    <t>iC. 15</t>
  </si>
  <si>
    <t>Do you have a general policy to ensure/maintain the integrity of your (a)UGGp sites regarding the sustainable use of the landscape?</t>
  </si>
  <si>
    <t>iD</t>
  </si>
  <si>
    <t>Education</t>
  </si>
  <si>
    <t>iD.1</t>
  </si>
  <si>
    <t>Do you have a programme of educational activities specifically on geological heritage?</t>
  </si>
  <si>
    <t>iD.2</t>
  </si>
  <si>
    <t>Do you organize specific training for the teachers at the schools located in your (a)UGGp territory?</t>
  </si>
  <si>
    <t>iD.3</t>
  </si>
  <si>
    <t>Do you use your (a)UGGp sites for pedagogical / educational school visits?</t>
  </si>
  <si>
    <t>iD.4</t>
  </si>
  <si>
    <t xml:space="preserve">Do you organize specific educational programmes for different levels of students? </t>
  </si>
  <si>
    <t>iD.5</t>
  </si>
  <si>
    <r>
      <t>Have you produced e</t>
    </r>
    <r>
      <rPr>
        <sz val="10"/>
        <rFont val="Arial"/>
        <family val="2"/>
      </rPr>
      <t>ducational tools, activities or programmes</t>
    </r>
    <r>
      <rPr>
        <sz val="10"/>
        <color theme="1"/>
        <rFont val="Arial"/>
        <family val="2"/>
      </rPr>
      <t xml:space="preserve"> explaining your (a)UGGp territory and its characteristics?</t>
    </r>
  </si>
  <si>
    <t>iD.6</t>
  </si>
  <si>
    <r>
      <t>Have you produced educational tools explaining the geological heritage of your (a)UGGp?</t>
    </r>
    <r>
      <rPr>
        <sz val="10"/>
        <color rgb="FFFF0000"/>
        <rFont val="Arial"/>
        <family val="2"/>
      </rPr>
      <t xml:space="preserve"> (Please provide a list)</t>
    </r>
  </si>
  <si>
    <t>iD.7</t>
  </si>
  <si>
    <r>
      <t>Have you produced educational tools linking geological heritage to natural, cultural and intangible cultural heritage?</t>
    </r>
    <r>
      <rPr>
        <sz val="10"/>
        <color rgb="FFFF0000"/>
        <rFont val="Arial"/>
        <family val="2"/>
      </rPr>
      <t xml:space="preserve"> (Please provide a list)</t>
    </r>
  </si>
  <si>
    <t>iD.8</t>
  </si>
  <si>
    <r>
      <t xml:space="preserve">Have you developed activities or educational tools focused on environmental good practices in the area? </t>
    </r>
    <r>
      <rPr>
        <sz val="10"/>
        <color rgb="FFFF0000"/>
        <rFont val="Arial"/>
        <family val="2"/>
      </rPr>
      <t>(Please provide a list)</t>
    </r>
  </si>
  <si>
    <t>iD.9</t>
  </si>
  <si>
    <r>
      <t xml:space="preserve">Do you organize educational programmes on geohazards and disaster risk reduction? </t>
    </r>
    <r>
      <rPr>
        <sz val="10"/>
        <color rgb="FFFF0000"/>
        <rFont val="Arial"/>
        <family val="2"/>
      </rPr>
      <t>(Please provide a list)</t>
    </r>
  </si>
  <si>
    <t>iD.10</t>
  </si>
  <si>
    <r>
      <t xml:space="preserve">Do you organize educational programmes on climate change? </t>
    </r>
    <r>
      <rPr>
        <sz val="10"/>
        <color rgb="FFFF0000"/>
        <rFont val="Arial"/>
        <family val="2"/>
      </rPr>
      <t>(Please provide a list)</t>
    </r>
  </si>
  <si>
    <t>iE</t>
  </si>
  <si>
    <t>Research</t>
  </si>
  <si>
    <t>iE.1</t>
  </si>
  <si>
    <r>
      <t>Do you have a formal partnership with a scientific institution or university?</t>
    </r>
    <r>
      <rPr>
        <sz val="10"/>
        <color rgb="FFFF0000"/>
        <rFont val="Arial"/>
        <family val="2"/>
      </rPr>
      <t xml:space="preserve"> (Please provide a list)</t>
    </r>
  </si>
  <si>
    <t>iE.2</t>
  </si>
  <si>
    <r>
      <t xml:space="preserve">Are you informed about active research taking place in your (a)UGGp in the fields of geology, ecology, culture, social and humanl sciences and/or sustainable development, climate change? </t>
    </r>
    <r>
      <rPr>
        <sz val="10"/>
        <color rgb="FFFF0000"/>
        <rFont val="Arial"/>
        <family val="2"/>
      </rPr>
      <t>(Please provide a list)</t>
    </r>
  </si>
  <si>
    <t>iE.3</t>
  </si>
  <si>
    <r>
      <t xml:space="preserve">Do universities use your (a)UGGp for camps or field work activities in any of these fields of study? </t>
    </r>
    <r>
      <rPr>
        <sz val="10"/>
        <color indexed="10"/>
        <rFont val="Arial"/>
        <family val="2"/>
      </rPr>
      <t>(Please provide a list)</t>
    </r>
  </si>
  <si>
    <t>iE.4</t>
  </si>
  <si>
    <t>Do you have at least one student final report on the (a)UGGp area per year?</t>
  </si>
  <si>
    <t>iE.5</t>
  </si>
  <si>
    <t>Did you have at least one PhD thesis student working on the (a)UGGp area within the past three years?</t>
  </si>
  <si>
    <t>iE.6</t>
  </si>
  <si>
    <t>Do you have at least five academic papers from research conducted within the (a)UGGp area during the last five years?</t>
  </si>
  <si>
    <t>iF</t>
  </si>
  <si>
    <t>Sustainable economic development</t>
  </si>
  <si>
    <t>iF.1</t>
  </si>
  <si>
    <t>Visibility</t>
  </si>
  <si>
    <t>iF.1.a</t>
  </si>
  <si>
    <r>
      <t xml:space="preserve">Do visitors to your area easily recognise and understand that they are in an (a)UGGp? </t>
    </r>
    <r>
      <rPr>
        <sz val="10"/>
        <color rgb="FFFF0000"/>
        <rFont val="Arial"/>
        <family val="2"/>
      </rPr>
      <t>(Please give details)</t>
    </r>
  </si>
  <si>
    <t>iF.1.b</t>
  </si>
  <si>
    <t>Does the population recognise and understand that they live in an (a)UGGp?</t>
  </si>
  <si>
    <t>iF.1.c</t>
  </si>
  <si>
    <r>
      <t xml:space="preserve">Do you have entrance </t>
    </r>
    <r>
      <rPr>
        <sz val="10"/>
        <rFont val="Arial"/>
        <family val="2"/>
      </rPr>
      <t xml:space="preserve">panels to the territory? </t>
    </r>
  </si>
  <si>
    <t>iF.1.d</t>
  </si>
  <si>
    <r>
      <t>Do you have (a)UGGp signage along the road</t>
    </r>
    <r>
      <rPr>
        <sz val="10"/>
        <color indexed="8"/>
        <rFont val="Arial"/>
        <family val="2"/>
      </rPr>
      <t xml:space="preserve">s and/or at important sites? </t>
    </r>
  </si>
  <si>
    <t>iF.2</t>
  </si>
  <si>
    <t>Infrastructure and facilities</t>
  </si>
  <si>
    <t>iF.2.a</t>
  </si>
  <si>
    <r>
      <t>Do you have panels or other systems providing information on the (a)UGGp sites?</t>
    </r>
    <r>
      <rPr>
        <sz val="10"/>
        <color rgb="FFFF0000"/>
        <rFont val="Arial"/>
        <family val="2"/>
      </rPr>
      <t xml:space="preserve"> (Please give details)</t>
    </r>
  </si>
  <si>
    <t>iF.2.b</t>
  </si>
  <si>
    <t>Do you have public information infrastructure(s) (kiosks, visitor centre, information centre) in your (a)UGGp?</t>
  </si>
  <si>
    <t>iF.2.c</t>
  </si>
  <si>
    <t xml:space="preserve">Do you have a (a)UGGp  museum or an interpretation centre in which you present your (a)UGGp? </t>
  </si>
  <si>
    <t>iF.2.d</t>
  </si>
  <si>
    <t xml:space="preserve">Do you have other exhibition rooms and/or museums or partner museums presenting your (a)UGGp? </t>
  </si>
  <si>
    <t>iF.3</t>
  </si>
  <si>
    <t xml:space="preserve">Communication tools </t>
  </si>
  <si>
    <t>iF.3.a</t>
  </si>
  <si>
    <t>Do you use your website as a regularly updated communication tool for local population and visitors?</t>
  </si>
  <si>
    <t>iF.3.b</t>
  </si>
  <si>
    <t>Is there a map on your website presenting the (a)UGGp territory and sites open to the public?</t>
  </si>
  <si>
    <t>iF.3.c</t>
  </si>
  <si>
    <t>Does your website offer a diversified range of tours?</t>
  </si>
  <si>
    <t>iF.3.d</t>
  </si>
  <si>
    <r>
      <t>Does your website promote and explain the different partnerships of your (a)UGGp?</t>
    </r>
    <r>
      <rPr>
        <sz val="10"/>
        <color indexed="8"/>
        <rFont val="Arial"/>
        <family val="2"/>
      </rPr>
      <t xml:space="preserve"> </t>
    </r>
  </si>
  <si>
    <t>iF.3.e</t>
  </si>
  <si>
    <r>
      <t xml:space="preserve">Do you have leaflets, publications, etc., presenting your (a)UGGp? </t>
    </r>
    <r>
      <rPr>
        <sz val="10"/>
        <color rgb="FFFF0000"/>
        <rFont val="Arial"/>
        <family val="2"/>
      </rPr>
      <t>(Please provide a list)</t>
    </r>
  </si>
  <si>
    <t>iF.3.f</t>
  </si>
  <si>
    <t>Is there communication material available in other languages (English and any other local or international languages)?</t>
  </si>
  <si>
    <t>iF.3.g</t>
  </si>
  <si>
    <t>Have you published a paper tourist map that indicates your sites for visitors?</t>
  </si>
  <si>
    <t>iF.3.h</t>
  </si>
  <si>
    <r>
      <t>Do you actively use social media tools dedicated to the (a)UGGp?</t>
    </r>
    <r>
      <rPr>
        <sz val="10"/>
        <color rgb="FFFF0000"/>
        <rFont val="Arial"/>
        <family val="2"/>
      </rPr>
      <t xml:space="preserve"> (Please provide a list)</t>
    </r>
  </si>
  <si>
    <t>iF.3.i</t>
  </si>
  <si>
    <r>
      <t xml:space="preserve">Have you developed a mobile application dedicated to your (a)UGGp? </t>
    </r>
    <r>
      <rPr>
        <sz val="10"/>
        <color rgb="FFFF0000"/>
        <rFont val="Arial"/>
        <family val="2"/>
      </rPr>
      <t>(Please give details)</t>
    </r>
  </si>
  <si>
    <t>iF.3.j</t>
  </si>
  <si>
    <t>Do you have a generic email adress with dedicated staff replying daily to visitors' questions?</t>
  </si>
  <si>
    <t>iF.3.k</t>
  </si>
  <si>
    <t>Do you have a public phone number with staff able to reply and answer in multiple languages?</t>
  </si>
  <si>
    <t>iF.4</t>
  </si>
  <si>
    <t>Safety</t>
  </si>
  <si>
    <r>
      <t>i</t>
    </r>
    <r>
      <rPr>
        <b/>
        <sz val="11"/>
        <color indexed="8"/>
        <rFont val="Arial"/>
        <family val="2"/>
      </rPr>
      <t>iF.4.a</t>
    </r>
  </si>
  <si>
    <t xml:space="preserve">Are the (a)UGGp sites that you promote to visitors accessible in a safe way? </t>
  </si>
  <si>
    <t>iF.4.b</t>
  </si>
  <si>
    <t xml:space="preserve">Are these sites themselves safe for visitors (beware of cliffs, rising tide, falling rocks, traffic, etc.)? </t>
  </si>
  <si>
    <t>iF.4.c</t>
  </si>
  <si>
    <t>Are your parking and rest areas also safe for the public? (nearby traffic, falling rocks, etc.)</t>
  </si>
  <si>
    <t>iF.4.d</t>
  </si>
  <si>
    <t xml:space="preserve">Do you carry out appropriate risk assessments and/or assessments of site conditions on a regular basis? </t>
  </si>
  <si>
    <t>iF.5</t>
  </si>
  <si>
    <t>Partnerships</t>
  </si>
  <si>
    <t>iF.5.a</t>
  </si>
  <si>
    <t xml:space="preserve">Do you have quality criteria for your (a)UGGp partners? </t>
  </si>
  <si>
    <t>iF.5.b</t>
  </si>
  <si>
    <r>
      <t>Do you have formal partnerships and agreements with them defining clear common commitments?</t>
    </r>
    <r>
      <rPr>
        <sz val="10"/>
        <color rgb="FFFF0000"/>
        <rFont val="Arial"/>
        <family val="2"/>
      </rPr>
      <t xml:space="preserve"> (Please provide a list)</t>
    </r>
  </si>
  <si>
    <t>iF.5.c</t>
  </si>
  <si>
    <t xml:space="preserve">Have you developed an (a)UGGp branding policy with local products/producers based on clear criteria ? </t>
  </si>
  <si>
    <t>iF.5.d</t>
  </si>
  <si>
    <r>
      <t xml:space="preserve">Do you have initiatives to showcase and promote the marketing of local products / food? </t>
    </r>
    <r>
      <rPr>
        <sz val="10"/>
        <color rgb="FFFF0000"/>
        <rFont val="Arial"/>
        <family val="2"/>
      </rPr>
      <t>(Please give details)</t>
    </r>
  </si>
  <si>
    <t>iF.5.e</t>
  </si>
  <si>
    <r>
      <t>Do you actively promote local sustainable and/or organic food and gastronomy?</t>
    </r>
    <r>
      <rPr>
        <sz val="10"/>
        <color rgb="FFFF0000"/>
        <rFont val="Arial"/>
        <family val="2"/>
      </rPr>
      <t xml:space="preserve"> (Please give details)</t>
    </r>
  </si>
  <si>
    <t>iF.5.f</t>
  </si>
  <si>
    <t xml:space="preserve">Do your partners clearly display that they are a Geopark partner (e.g., on their website, inside their premises, etc.)? </t>
  </si>
  <si>
    <t>iF.6</t>
  </si>
  <si>
    <t>Geotourism</t>
  </si>
  <si>
    <t>iF.6.a</t>
  </si>
  <si>
    <r>
      <t xml:space="preserve">Have you created a basic general tourism strategy for at least the next four years or is the (a)UGGp embedded within an overarching local tourism strategy?  </t>
    </r>
    <r>
      <rPr>
        <sz val="10"/>
        <color rgb="FFFF0000"/>
        <rFont val="Arial"/>
        <family val="2"/>
      </rPr>
      <t>(Please give details)</t>
    </r>
  </si>
  <si>
    <t>iF.6.b</t>
  </si>
  <si>
    <t>Do you provide information regarding your (a)UGGp at the nearest tourist hub?</t>
  </si>
  <si>
    <t>iF.6.c</t>
  </si>
  <si>
    <r>
      <t>Do you have promotional material available for visitors?</t>
    </r>
    <r>
      <rPr>
        <sz val="10"/>
        <color rgb="FFFF0000"/>
        <rFont val="Arial"/>
        <family val="2"/>
      </rPr>
      <t xml:space="preserve"> (Please provide a list)</t>
    </r>
  </si>
  <si>
    <t>iF.6.d</t>
  </si>
  <si>
    <t>Do you have partnerships with tour operators?</t>
  </si>
  <si>
    <t>iF.6.e</t>
  </si>
  <si>
    <t xml:space="preserve">Does your (a)UGGp provide training for guides or tour operators working with you? </t>
  </si>
  <si>
    <t>iF.6.f</t>
  </si>
  <si>
    <t>Do you have sustainable car-free trails?</t>
  </si>
  <si>
    <t>iF.6.g</t>
  </si>
  <si>
    <t>Do you create or support the marketing of sustainable souvenirs such as casts, replicas and handicrafts that are locally produced?</t>
  </si>
  <si>
    <t>iF.6.h</t>
  </si>
  <si>
    <t>Do you have material to enable visitors to self-guide within your (a)UGGp?</t>
  </si>
  <si>
    <t>iF.6.i</t>
  </si>
  <si>
    <r>
      <t>Is your (a)UGGp at risk of unsustainable levels of tourism?</t>
    </r>
    <r>
      <rPr>
        <sz val="10"/>
        <color rgb="FFFF0000"/>
        <rFont val="Arial"/>
        <family val="2"/>
      </rPr>
      <t xml:space="preserve"> (if NO go to iF.7)</t>
    </r>
  </si>
  <si>
    <t>iF.6.j</t>
  </si>
  <si>
    <t>Is this monitored and do you have mechanisms in place to mitigate?</t>
  </si>
  <si>
    <t>iF.6.k</t>
  </si>
  <si>
    <t>Do you have a policy to limit mass tourism and encourage sustainable tourism activities?</t>
  </si>
  <si>
    <t>iF.7</t>
  </si>
  <si>
    <t>Events</t>
  </si>
  <si>
    <t>iF.7.a</t>
  </si>
  <si>
    <r>
      <t xml:space="preserve">Do you organise a range of events that help promote and celebrate the natural, cultural and intangible cultural </t>
    </r>
    <r>
      <rPr>
        <sz val="10"/>
        <color indexed="8"/>
        <rFont val="Arial"/>
        <family val="2"/>
      </rPr>
      <t xml:space="preserve">heritage of the (a)UGGp? </t>
    </r>
    <r>
      <rPr>
        <sz val="10"/>
        <color rgb="FFFF0000"/>
        <rFont val="Arial"/>
        <family val="2"/>
      </rPr>
      <t>(Please explain)</t>
    </r>
  </si>
  <si>
    <t>iF.7.b</t>
  </si>
  <si>
    <r>
      <t>Do you encourage and associate with traditional events in your (a)UGGp?</t>
    </r>
    <r>
      <rPr>
        <sz val="10"/>
        <color rgb="FFFF0000"/>
        <rFont val="Arial"/>
        <family val="2"/>
      </rPr>
      <t xml:space="preserve"> (Please explain)</t>
    </r>
  </si>
  <si>
    <t>iF.7.c</t>
  </si>
  <si>
    <r>
      <t>Do you organize or support sport events within your (a)UGGp in a sustainable way?</t>
    </r>
    <r>
      <rPr>
        <sz val="10"/>
        <color rgb="FFFF0000"/>
        <rFont val="Arial"/>
        <family val="2"/>
      </rPr>
      <t xml:space="preserve"> (Please explain)</t>
    </r>
  </si>
  <si>
    <t>iF.7.d</t>
  </si>
  <si>
    <r>
      <t xml:space="preserve">Do you organize and/or support cultural and social events within your (a)UGGp in a sustainable way? </t>
    </r>
    <r>
      <rPr>
        <sz val="10"/>
        <color rgb="FFFF0000"/>
        <rFont val="Arial"/>
        <family val="2"/>
      </rPr>
      <t>(Please explain)</t>
    </r>
  </si>
  <si>
    <t>Criterion i subtotal</t>
  </si>
  <si>
    <t>Maximum Points</t>
  </si>
  <si>
    <r>
      <t xml:space="preserve">Criterion ii: </t>
    </r>
    <r>
      <rPr>
        <b/>
        <sz val="11"/>
        <color theme="1"/>
        <rFont val="Arial"/>
        <family val="2"/>
      </rPr>
      <t>(ii) UNESCO Global Geoparks should use that heritage, in connection with all other aspects of that area’s natural and cultural heritage, to promote awareness of key issues facing society (iiA) in the context of the dynamic planet we all live on, including but not limited to increasing knowledge and understanding of: geoprocesses; geohazards; climate change (iiB); the need for the sustainable use of Earth’s natural resources (iiC); the evolution of life and the empowerment of indigenous peoples.</t>
    </r>
  </si>
  <si>
    <t>iiA.1</t>
  </si>
  <si>
    <t>Other natural heritage - biotic</t>
  </si>
  <si>
    <t>Not Applicable*</t>
  </si>
  <si>
    <t>iiA.1.a</t>
  </si>
  <si>
    <r>
      <t xml:space="preserve">Are you aware of the designated natural heritage (international, national, local level like for example a UNESCO Biosphere Reserve, a Ramsar site, World Heritage site, National Park, Natura 2000 site,...) present in your (a)UGGp? </t>
    </r>
    <r>
      <rPr>
        <sz val="10"/>
        <color indexed="10"/>
        <rFont val="Arial"/>
        <family val="2"/>
        <charset val="161"/>
      </rPr>
      <t>(Please give details)</t>
    </r>
  </si>
  <si>
    <t>iiA.1.b</t>
  </si>
  <si>
    <r>
      <t xml:space="preserve">Have you identified, or started to identify the non-designated natural heritage in your (a)UGGp territory in an inventory? </t>
    </r>
    <r>
      <rPr>
        <sz val="10"/>
        <color indexed="10"/>
        <rFont val="Arial"/>
        <family val="2"/>
        <charset val="161"/>
      </rPr>
      <t>(Please give details)</t>
    </r>
  </si>
  <si>
    <t>iiA.1.c</t>
  </si>
  <si>
    <r>
      <t xml:space="preserve">Do you communicate and promote your natural heritage? </t>
    </r>
    <r>
      <rPr>
        <sz val="10"/>
        <color indexed="10"/>
        <rFont val="Arial"/>
        <family val="2"/>
        <charset val="161"/>
      </rPr>
      <t>(Please give details)</t>
    </r>
  </si>
  <si>
    <t>iiA.1.d</t>
  </si>
  <si>
    <t>Does your (a)UGGp communicate the protection of the biodiversity?</t>
  </si>
  <si>
    <t>iiA.1.e</t>
  </si>
  <si>
    <r>
      <t xml:space="preserve">Has your (a)UGGp developed formal partnership agreements with institutions / communities / NGOs operating in your aUGGp territory in the field of natural heritage? </t>
    </r>
    <r>
      <rPr>
        <sz val="10"/>
        <color indexed="10"/>
        <rFont val="Arial"/>
        <family val="2"/>
        <charset val="161"/>
      </rPr>
      <t>(Please provide a list)</t>
    </r>
  </si>
  <si>
    <t>iiA.1.f</t>
  </si>
  <si>
    <t>Does your (a)UGGp develop activities with the communities / NGOs operating in your territory in the field of natural heritage?</t>
  </si>
  <si>
    <t>iiA.1.g</t>
  </si>
  <si>
    <r>
      <t xml:space="preserve">Do you have activities (education, tourism, etc.) connecting geological heritage with aspects of the natural heritage? </t>
    </r>
    <r>
      <rPr>
        <sz val="10"/>
        <color indexed="10"/>
        <rFont val="Arial"/>
        <family val="2"/>
        <charset val="161"/>
      </rPr>
      <t>(Please give details)</t>
    </r>
  </si>
  <si>
    <t>iiA.1.h</t>
  </si>
  <si>
    <t>Does your (a)UGGp identify, protect and communicate about the endangered and/or endemic species of fauna and flora living in the territory?</t>
  </si>
  <si>
    <t>iiA.1.i</t>
  </si>
  <si>
    <t>Do you actively promote natural protected areas and their heritage in your (a)UGGp?</t>
  </si>
  <si>
    <t>iiA.1.j</t>
  </si>
  <si>
    <t>Does your (a)UGGp develop activities with the natural protected areas' management bodies present in your territory?</t>
  </si>
  <si>
    <t>iiA.1.k</t>
  </si>
  <si>
    <t>Does your (a)UGGp inform local population and visitors about, and carry out activities related to fragile ecosystems (forests, mountains, etc.) ?</t>
  </si>
  <si>
    <t>iiA.1.l</t>
  </si>
  <si>
    <t>Does your (a)UGGp inform local populations and visitors about, and carry out activities related to coastal and marine ecosystems?</t>
  </si>
  <si>
    <t>**</t>
  </si>
  <si>
    <t>iiA.2</t>
  </si>
  <si>
    <t>Tangible cultural heritage</t>
  </si>
  <si>
    <t>iiA.2.a</t>
  </si>
  <si>
    <r>
      <t>Are you aware of the designated cultural heritage (international, national, local level like for example a UNESCO World heritage site, national protected monument, recognised archeological sites..) present in your (a)UGGp territory?</t>
    </r>
    <r>
      <rPr>
        <sz val="10"/>
        <color indexed="10"/>
        <rFont val="Arial"/>
        <family val="2"/>
      </rPr>
      <t xml:space="preserve"> (Please give details)</t>
    </r>
  </si>
  <si>
    <t>iiA.2.b</t>
  </si>
  <si>
    <r>
      <t xml:space="preserve">Have you identified, or started to identify the non-designated cultural heritage in your (a)UGGp territory in an inventory, ? </t>
    </r>
    <r>
      <rPr>
        <sz val="10"/>
        <color indexed="10"/>
        <rFont val="Arial"/>
        <family val="2"/>
      </rPr>
      <t>(Please give details)</t>
    </r>
  </si>
  <si>
    <t>iiA.2.c</t>
  </si>
  <si>
    <t>Do you actively promote cultural protected sites and their heritage in your (a)UGGp?</t>
  </si>
  <si>
    <t>iiA.2.d</t>
  </si>
  <si>
    <t>Does your (a)UGGp carry out activities with the cultural protected sites present in your territory?</t>
  </si>
  <si>
    <t>iiA.2.e</t>
  </si>
  <si>
    <t>Has your (a)UGGp developed formal partnership agreements with institutions / communities / NGOs operating in your aUGGp territory in the field of cultural heritage?</t>
  </si>
  <si>
    <t>iiA.2.f</t>
  </si>
  <si>
    <t>Does your (a)UGGp develop activities with the communities / NGOs operating in your territory in the field of cultural heritage?</t>
  </si>
  <si>
    <t>iiA.2.g</t>
  </si>
  <si>
    <r>
      <t xml:space="preserve">Do you communicate and promote your cultural heritage? </t>
    </r>
    <r>
      <rPr>
        <sz val="10"/>
        <color indexed="10"/>
        <rFont val="Arial"/>
        <family val="2"/>
      </rPr>
      <t>(Please give details)</t>
    </r>
  </si>
  <si>
    <t>iiA.2.h</t>
  </si>
  <si>
    <r>
      <t xml:space="preserve">Do you have activities (education, tourism, etc.) connecting geological heritage with aspects of the cultural heritage? </t>
    </r>
    <r>
      <rPr>
        <sz val="10"/>
        <color indexed="10"/>
        <rFont val="Arial"/>
        <family val="2"/>
      </rPr>
      <t>(Please give details)</t>
    </r>
  </si>
  <si>
    <t>iiA.3</t>
  </si>
  <si>
    <t xml:space="preserve">Intangible cultural heritage </t>
  </si>
  <si>
    <t>iiA.3.a</t>
  </si>
  <si>
    <r>
      <t>Are you aware of the designated intangible heritage (international, national, local level, like for example Intangible Cultural Heritage of UNESCO, nationaly protected intangible cultural heritage and traditions, ..) present in your (a)UGGp territory?</t>
    </r>
    <r>
      <rPr>
        <sz val="10"/>
        <color indexed="10"/>
        <rFont val="Arial"/>
        <family val="2"/>
        <charset val="161"/>
      </rPr>
      <t xml:space="preserve"> (Please give details)</t>
    </r>
  </si>
  <si>
    <t>iiA.3.b</t>
  </si>
  <si>
    <r>
      <t xml:space="preserve">Have you identified, or started to identify the non-designated intangible heritage in your (a)UGGp territory in an inventory? </t>
    </r>
    <r>
      <rPr>
        <sz val="10"/>
        <color indexed="10"/>
        <rFont val="Arial"/>
        <family val="2"/>
        <charset val="161"/>
      </rPr>
      <t>(Please give details)</t>
    </r>
  </si>
  <si>
    <t>iiA.3.c</t>
  </si>
  <si>
    <t>Has your (a)UGGp developed formal partnership agreements with institutions / communities / NGOs operating in your (a)UGGp territory in the field of intangible heritage?</t>
  </si>
  <si>
    <t>iiA.3.d</t>
  </si>
  <si>
    <t>Does your (a)UGGp develop activities with the communities / NGOs operating in your territory in the field of intangible cultural heritage?</t>
  </si>
  <si>
    <t>iiA.3.e</t>
  </si>
  <si>
    <t>Is your (a)UGGp involved in the transfer of intangible heritage to the next generations?</t>
  </si>
  <si>
    <t>iiA.3.f</t>
  </si>
  <si>
    <r>
      <t xml:space="preserve">Do you communicate and promote your intangible cultural heritage? </t>
    </r>
    <r>
      <rPr>
        <sz val="10"/>
        <color indexed="10"/>
        <rFont val="Arial"/>
        <family val="2"/>
        <charset val="161"/>
      </rPr>
      <t>(Please give details)</t>
    </r>
  </si>
  <si>
    <t>iiA.3.g</t>
  </si>
  <si>
    <r>
      <t xml:space="preserve">Do you have activities (education, tourism, etc.) connecting geological heritage with aspects of the intangible heritage? </t>
    </r>
    <r>
      <rPr>
        <sz val="10"/>
        <color indexed="10"/>
        <rFont val="Arial"/>
        <family val="2"/>
        <charset val="161"/>
      </rPr>
      <t>(Please give details)</t>
    </r>
  </si>
  <si>
    <t>iiA.3.h</t>
  </si>
  <si>
    <r>
      <t xml:space="preserve">If a regional/indigenous language exists in your (a)UGGp, are you involved in its promotion and transmission? </t>
    </r>
    <r>
      <rPr>
        <sz val="10"/>
        <color indexed="10"/>
        <rFont val="Arial"/>
        <family val="2"/>
        <charset val="161"/>
      </rPr>
      <t>(Please give details)</t>
    </r>
  </si>
  <si>
    <t>iiB</t>
  </si>
  <si>
    <t>Topics related to geoprocesses, climate change, natural hazards and renewable energies</t>
  </si>
  <si>
    <t>iiB.1</t>
  </si>
  <si>
    <r>
      <t xml:space="preserve">Do you implement climate change mitigation and adaptation initiatives in your (a)UGGp? </t>
    </r>
    <r>
      <rPr>
        <sz val="10"/>
        <color indexed="10"/>
        <rFont val="Arial"/>
        <family val="2"/>
        <charset val="161"/>
      </rPr>
      <t>(Please give details)</t>
    </r>
  </si>
  <si>
    <t>iiB.2</t>
  </si>
  <si>
    <r>
      <t xml:space="preserve">Do you support climate change mitigation and adaptation initiatives delivered by your partners or stakeholders? </t>
    </r>
    <r>
      <rPr>
        <sz val="10"/>
        <color indexed="10"/>
        <rFont val="Arial"/>
        <family val="2"/>
      </rPr>
      <t>(Please give details)</t>
    </r>
  </si>
  <si>
    <t>iiB.3</t>
  </si>
  <si>
    <t>Do you provide training on climate change mitigation and adaptation initiatives for your (a)UGGp staff?</t>
  </si>
  <si>
    <t>iiB.4</t>
  </si>
  <si>
    <t xml:space="preserve">Do you help raise awareness of climate change and its potential impacts amongst local populations and visitors? </t>
  </si>
  <si>
    <t>iiB.5</t>
  </si>
  <si>
    <t>Do you implement natural hazard mitigation initiatives in your (a)UGGp? (Please give details)</t>
  </si>
  <si>
    <t>iiB.6</t>
  </si>
  <si>
    <t xml:space="preserve">Do you support natural hazard mitigation initiatives delivered by your partners or stakeholders? </t>
  </si>
  <si>
    <t>iiB.7</t>
  </si>
  <si>
    <t>Do you provide training on natural hazard mitigation initiatives for your (a)UGGp staff?</t>
  </si>
  <si>
    <t>iiB.8</t>
  </si>
  <si>
    <t>Do you help raise awareness of natural hazards, and the associated geo-processes that cause them, amongst local population and visitors?</t>
  </si>
  <si>
    <t>iiB.9</t>
  </si>
  <si>
    <t xml:space="preserve">Does your (a)UGGp have a Climate change Strategy that includes the reduction of carbon foorprints, the use of renewable energies, and the reduction and recycling of waste? </t>
  </si>
  <si>
    <t>iiC</t>
  </si>
  <si>
    <t xml:space="preserve">Needs for sustainable use </t>
  </si>
  <si>
    <t xml:space="preserve">No </t>
  </si>
  <si>
    <t>Not applicable*</t>
  </si>
  <si>
    <t>iiC.1</t>
  </si>
  <si>
    <r>
      <t>If legal mining is carried out in your (a)UGGp, have you developed partnerships to encourage more sustainable extraction and use of natural resources with representatives from the extractive industry (mines and quarries) in your area?</t>
    </r>
    <r>
      <rPr>
        <sz val="10"/>
        <color indexed="10"/>
        <rFont val="ArialMT"/>
      </rPr>
      <t xml:space="preserve"> (Please give details)</t>
    </r>
  </si>
  <si>
    <t>iiC.2</t>
  </si>
  <si>
    <r>
      <t xml:space="preserve">Do you promote a greater awareness and understanding of the need for the sustainable use of natural resources in your (a)UGGp? </t>
    </r>
    <r>
      <rPr>
        <sz val="10"/>
        <color indexed="10"/>
        <rFont val="ArialMT"/>
      </rPr>
      <t>(Please give details)</t>
    </r>
  </si>
  <si>
    <t>iiC.3</t>
  </si>
  <si>
    <r>
      <t xml:space="preserve">Do you promote a greater awareness and understanding of your (a)UGGp’s water resources and their limitations? </t>
    </r>
    <r>
      <rPr>
        <sz val="10"/>
        <color indexed="10"/>
        <rFont val="Arial"/>
        <family val="2"/>
      </rPr>
      <t>(Please give details)</t>
    </r>
  </si>
  <si>
    <t>iiC.4</t>
  </si>
  <si>
    <r>
      <t xml:space="preserve">Do you deliver or support initiatives to encourage your partners to use water more sustainably? </t>
    </r>
    <r>
      <rPr>
        <sz val="10"/>
        <color indexed="10"/>
        <rFont val="Arial"/>
        <family val="2"/>
      </rPr>
      <t>(Please give details)</t>
    </r>
  </si>
  <si>
    <t xml:space="preserve">Maximum total </t>
  </si>
  <si>
    <t>Criterion ii subtotal</t>
  </si>
  <si>
    <t>Maximum point for N/A</t>
  </si>
  <si>
    <t xml:space="preserve">* when not applicable, click check box and corresponding maximum score. </t>
  </si>
  <si>
    <t>** calculate maximum score based on N/A options</t>
  </si>
  <si>
    <r>
      <rPr>
        <b/>
        <sz val="16"/>
        <rFont val="Arial"/>
        <family val="2"/>
      </rPr>
      <t>Criterion iii:</t>
    </r>
    <r>
      <rPr>
        <b/>
        <sz val="12"/>
        <rFont val="Arial"/>
        <family val="2"/>
      </rPr>
      <t xml:space="preserve"> </t>
    </r>
    <r>
      <rPr>
        <b/>
        <sz val="11"/>
        <rFont val="Arial"/>
        <family val="2"/>
      </rPr>
      <t>(iii) UNESCO Global Geoparks should be areas with a management body having legal existence recognized under national legislation (iiiA). The management bodies should be appropriately equipped to adequately address the area of the UNESCO Global Geopark in its entirety (iiiB).</t>
    </r>
  </si>
  <si>
    <t>iiiA</t>
  </si>
  <si>
    <t>Management body</t>
  </si>
  <si>
    <t>iiiA.1</t>
  </si>
  <si>
    <r>
      <t xml:space="preserve">Do local decision-makers have a role to play in the (a)UGGp management? </t>
    </r>
    <r>
      <rPr>
        <sz val="10"/>
        <color indexed="10"/>
        <rFont val="Arial"/>
        <family val="2"/>
        <charset val="161"/>
      </rPr>
      <t>(Please give details)</t>
    </r>
  </si>
  <si>
    <t>iiiA.2</t>
  </si>
  <si>
    <t>Does the (a)UGGp management body have a dedicated budget for staff and activities?</t>
  </si>
  <si>
    <t>iiiA.3</t>
  </si>
  <si>
    <r>
      <t xml:space="preserve">Is there a plan to secure the budget for the (a)UGGp for at least four years? </t>
    </r>
    <r>
      <rPr>
        <sz val="10"/>
        <color indexed="10"/>
        <rFont val="Arial"/>
        <family val="2"/>
        <charset val="161"/>
      </rPr>
      <t>(Please give details)</t>
    </r>
  </si>
  <si>
    <t>iiiA.4</t>
  </si>
  <si>
    <t>Does the annual budget of the (a)UGGp cover:</t>
  </si>
  <si>
    <t>a. Geoconservation activities (maintenance, cleaning, protection and conservation of geological sites)?</t>
  </si>
  <si>
    <t>b. Geopark infrastructure (trails, panels, info-point, museum, etc.)?</t>
  </si>
  <si>
    <t>c. Sustainable economic activity?</t>
  </si>
  <si>
    <t>d. Education?</t>
  </si>
  <si>
    <t>e. (a)UGGp promotion and networking activities?</t>
  </si>
  <si>
    <r>
      <t xml:space="preserve">f. Other activities? </t>
    </r>
    <r>
      <rPr>
        <sz val="10"/>
        <color rgb="FFFF0000"/>
        <rFont val="Arial"/>
        <family val="2"/>
      </rPr>
      <t>(Please give details)</t>
    </r>
  </si>
  <si>
    <t>iiiA.5</t>
  </si>
  <si>
    <r>
      <t xml:space="preserve">Does the (a)UGGp management body have official partnerships with national, regional and local authorities? </t>
    </r>
    <r>
      <rPr>
        <sz val="10"/>
        <color indexed="10"/>
        <rFont val="Arial"/>
        <family val="2"/>
        <charset val="161"/>
      </rPr>
      <t>(Please give details)</t>
    </r>
  </si>
  <si>
    <t>iiiB</t>
  </si>
  <si>
    <t>Appropriate equipment</t>
  </si>
  <si>
    <t>(a)UGGp Staff</t>
  </si>
  <si>
    <t>iiiB.1</t>
  </si>
  <si>
    <r>
      <t xml:space="preserve">Is there a permanent and professional team dedicated to the (a)UGGp? </t>
    </r>
    <r>
      <rPr>
        <sz val="10"/>
        <color indexed="10"/>
        <rFont val="Arial"/>
        <family val="2"/>
        <charset val="161"/>
      </rPr>
      <t>(Please give details)</t>
    </r>
  </si>
  <si>
    <t>iiiB.2</t>
  </si>
  <si>
    <t>Does your (a)UGGp team include geoscientist(s) working on a daily-basis?</t>
  </si>
  <si>
    <t>iiiB.3</t>
  </si>
  <si>
    <r>
      <t xml:space="preserve">Does your (a)UGGp directly employ a multidisciplinary team (education, culture, tourism, marketing, etc.)? </t>
    </r>
    <r>
      <rPr>
        <sz val="10"/>
        <color indexed="10"/>
        <rFont val="Arial"/>
        <family val="2"/>
        <charset val="161"/>
      </rPr>
      <t>(Please give details)</t>
    </r>
  </si>
  <si>
    <t>iiiB.4</t>
  </si>
  <si>
    <t>Does your (a)UGGp team include staff dedicated to:</t>
  </si>
  <si>
    <t>b.(a)UGGp infrastructure (trails, panels, info-point, museum, etc.)?</t>
  </si>
  <si>
    <r>
      <t xml:space="preserve">f.Other activities? </t>
    </r>
    <r>
      <rPr>
        <sz val="10"/>
        <color rgb="FFFF0000"/>
        <rFont val="Arial"/>
        <family val="2"/>
      </rPr>
      <t>(Please give details)</t>
    </r>
  </si>
  <si>
    <t>iiiB.5</t>
  </si>
  <si>
    <r>
      <t xml:space="preserve">Is there any formal agreement(s) with partners to provide multidisciplinary staff for your (a)UGGp? </t>
    </r>
    <r>
      <rPr>
        <sz val="10"/>
        <color indexed="10"/>
        <rFont val="Arial"/>
        <family val="2"/>
        <charset val="161"/>
      </rPr>
      <t>(Please give details)</t>
    </r>
  </si>
  <si>
    <t>(a)UGGp Infrastructure</t>
  </si>
  <si>
    <t>iiiB.6</t>
  </si>
  <si>
    <t>Do you have a (a)UGGp Office?</t>
  </si>
  <si>
    <t>iiiB.7</t>
  </si>
  <si>
    <t>Is your (a)UGGp easily accessible by road?</t>
  </si>
  <si>
    <t>iiiB.8</t>
  </si>
  <si>
    <t>Can people reach your (a)UGGp by public, organized or pooled transport?</t>
  </si>
  <si>
    <t>iiiB.9</t>
  </si>
  <si>
    <t>Is your (a)UGGp equipped with sufficient vehicles for managing and monitoring the sites?</t>
  </si>
  <si>
    <t>(a)UGGp Management Plan</t>
  </si>
  <si>
    <t>iiiB.11</t>
  </si>
  <si>
    <t xml:space="preserve">Do you have a management plan including these different items: </t>
  </si>
  <si>
    <t>a.(a)UGGp personnel and capacity building?</t>
  </si>
  <si>
    <t>b.Geoconservation strategy including protective and conservation measures and activities?</t>
  </si>
  <si>
    <t>c.Heritage interpretation infrastructure, tools and publications?</t>
  </si>
  <si>
    <t>d.Geoeducation strategy including partners, educational programmes and tools?</t>
  </si>
  <si>
    <t>e.Geotourism strategy including services and activities</t>
  </si>
  <si>
    <t>f.Sustainable local development, partners and activities?</t>
  </si>
  <si>
    <t>g.(a)UGGp promotional activities and tools?</t>
  </si>
  <si>
    <t>h.Networking and partnerships?</t>
  </si>
  <si>
    <t>(a)UGGp  Visitor Evaluation</t>
  </si>
  <si>
    <t>iiiB.12</t>
  </si>
  <si>
    <r>
      <t xml:space="preserve">Do you count visitors? </t>
    </r>
    <r>
      <rPr>
        <sz val="10"/>
        <color indexed="10"/>
        <rFont val="Arial"/>
        <family val="2"/>
        <charset val="161"/>
      </rPr>
      <t>(Please give details on methodology and numbers)</t>
    </r>
  </si>
  <si>
    <t>iiiB.13</t>
  </si>
  <si>
    <r>
      <t xml:space="preserve">Do you evaluate where your visitors are coming from? </t>
    </r>
    <r>
      <rPr>
        <sz val="10"/>
        <color indexed="10"/>
        <rFont val="Arial"/>
        <family val="2"/>
        <charset val="161"/>
      </rPr>
      <t>(Please give details)</t>
    </r>
  </si>
  <si>
    <t>iiiB.14</t>
  </si>
  <si>
    <t>Do you use questionnaires to assess visitor satisfaction?</t>
  </si>
  <si>
    <t>iiiB.15</t>
  </si>
  <si>
    <r>
      <t>Do you analyze the socio-economic profile of your (a)UGGp visitors?</t>
    </r>
    <r>
      <rPr>
        <sz val="10"/>
        <color indexed="10"/>
        <rFont val="Arial"/>
        <family val="2"/>
        <charset val="161"/>
      </rPr>
      <t xml:space="preserve"> (Please give details)</t>
    </r>
  </si>
  <si>
    <t>iiiB.16</t>
  </si>
  <si>
    <t xml:space="preserve">Do you use these data for your (a)UGGp forward planning? </t>
  </si>
  <si>
    <t>Criterion iii subtotal</t>
  </si>
  <si>
    <r>
      <t>Criterion iv: (iv) in the case where an applying area overlaps with another UNESCO designated site, such as a World Heritage Site or Biosphere Reserve,</t>
    </r>
    <r>
      <rPr>
        <sz val="11"/>
        <color rgb="FFFF0000"/>
        <rFont val="Arial"/>
        <family val="2"/>
      </rPr>
      <t xml:space="preserve"> </t>
    </r>
    <r>
      <rPr>
        <b/>
        <sz val="11"/>
        <rFont val="Arial"/>
        <family val="2"/>
      </rPr>
      <t xml:space="preserve">the request must be clearly justified and evidence must be provided for how UNESCO Global Geopark status will add value by being both independently branded and in synergy with the other UNESCO designations  (ivA.1). </t>
    </r>
    <r>
      <rPr>
        <sz val="11"/>
        <rFont val="Arial"/>
        <family val="2"/>
      </rPr>
      <t xml:space="preserve">(Not applicable for intangible cultural heritage, but applicable for non UNESCO international designations such as RAMSAR, Natura 2000, etc. </t>
    </r>
    <r>
      <rPr>
        <b/>
        <sz val="11"/>
        <rFont val="Arial"/>
        <family val="2"/>
      </rPr>
      <t>(ivA.2)</t>
    </r>
    <r>
      <rPr>
        <sz val="11"/>
        <rFont val="Arial"/>
        <family val="2"/>
      </rPr>
      <t>).</t>
    </r>
  </si>
  <si>
    <t>ivA.1</t>
  </si>
  <si>
    <t>Overlapping with UNESCO designated sites</t>
  </si>
  <si>
    <t>ivA.1.a</t>
  </si>
  <si>
    <r>
      <t xml:space="preserve">Does your (a)UGGp overlap with or encompass any other UNESCO designated site(s). If Yes, please provide details. </t>
    </r>
    <r>
      <rPr>
        <sz val="10"/>
        <color rgb="FFFF0000"/>
        <rFont val="Arial"/>
        <family val="2"/>
      </rPr>
      <t>If no, please select not applicable and go to ivA.2</t>
    </r>
  </si>
  <si>
    <t>ivA.1.b</t>
  </si>
  <si>
    <r>
      <t xml:space="preserve">Is there a complementarity between your (a)UGGp and the other UNESCO designated sites within the territory? </t>
    </r>
    <r>
      <rPr>
        <sz val="10"/>
        <color indexed="10"/>
        <rFont val="Arial"/>
        <family val="2"/>
        <charset val="161"/>
      </rPr>
      <t>(Please give details)</t>
    </r>
  </si>
  <si>
    <t>ivA.1.c</t>
  </si>
  <si>
    <t xml:space="preserve">Have the other UNESCO designated sites been informed about the aUGGp application? </t>
  </si>
  <si>
    <t>ivA.1.d</t>
  </si>
  <si>
    <t xml:space="preserve">Does their management body support the (a)UGGp application? </t>
  </si>
  <si>
    <t>ivA.1.e</t>
  </si>
  <si>
    <t>Does the (a)UGGp have a formal partnership agreement with other UNESCO designated sites?</t>
  </si>
  <si>
    <t>ivA.1.f</t>
  </si>
  <si>
    <r>
      <t xml:space="preserve">Is there a clear justification for how the UGGp status will add value to the territory by being independently branded ? </t>
    </r>
    <r>
      <rPr>
        <sz val="10"/>
        <color indexed="10"/>
        <rFont val="Arial"/>
        <family val="2"/>
        <charset val="161"/>
      </rPr>
      <t>(Please give details)</t>
    </r>
  </si>
  <si>
    <t>ivA.1.g</t>
  </si>
  <si>
    <r>
      <t xml:space="preserve">Do you organize common meetings with the other UNESCO designated sites management and exchange experiences?  </t>
    </r>
    <r>
      <rPr>
        <sz val="10"/>
        <color indexed="10"/>
        <rFont val="Arial"/>
        <family val="2"/>
        <charset val="161"/>
      </rPr>
      <t>(Please give details)</t>
    </r>
  </si>
  <si>
    <t>ivA.1.h</t>
  </si>
  <si>
    <t xml:space="preserve">Do you organize common capacity building activities for the management body of both designations? </t>
  </si>
  <si>
    <t>ivA.1.i</t>
  </si>
  <si>
    <t xml:space="preserve">Do you organize common training for staff of both designations (guides, rangers, etc.)? </t>
  </si>
  <si>
    <t>ivA.1.j</t>
  </si>
  <si>
    <r>
      <t xml:space="preserve">Do you develop common infrastructure to facilitate field activities? </t>
    </r>
    <r>
      <rPr>
        <sz val="10"/>
        <color indexed="10"/>
        <rFont val="Arial"/>
        <family val="2"/>
        <charset val="161"/>
      </rPr>
      <t>(Please give details)</t>
    </r>
  </si>
  <si>
    <t>ivA.1.k</t>
  </si>
  <si>
    <r>
      <t xml:space="preserve">Do you develop common events (conferences, exhibitions, etc.) with the other UNESCO designated sites? </t>
    </r>
    <r>
      <rPr>
        <sz val="10"/>
        <color indexed="10"/>
        <rFont val="Arial"/>
        <family val="2"/>
        <charset val="161"/>
      </rPr>
      <t>(Please give details)</t>
    </r>
  </si>
  <si>
    <t>ivA.1.l</t>
  </si>
  <si>
    <t>Have you developed specific tools to provide a clear, visible and independent branding for your (a)UGGp?</t>
  </si>
  <si>
    <t>ivA.1.m</t>
  </si>
  <si>
    <t xml:space="preserve">Do you develop common activities (education, tourism, sustainable development, etc.)? </t>
  </si>
  <si>
    <t>ivA.1.n</t>
  </si>
  <si>
    <t>Do you mention in your own educational programmes and activities that the territory has other UNESCO designations?</t>
  </si>
  <si>
    <t>ivA.1.o</t>
  </si>
  <si>
    <r>
      <t xml:space="preserve">Have you developed common promotional activities and materials (e.g., press conferences, participation in tourism fairs) in conjunction with other UNESCO designated sites that contain logos of all those represented? </t>
    </r>
    <r>
      <rPr>
        <sz val="10"/>
        <color indexed="10"/>
        <rFont val="Arial"/>
        <family val="2"/>
        <charset val="161"/>
      </rPr>
      <t>(Please give details)</t>
    </r>
  </si>
  <si>
    <t>ivA.2</t>
  </si>
  <si>
    <r>
      <t xml:space="preserve">Overlapping with </t>
    </r>
    <r>
      <rPr>
        <b/>
        <sz val="11"/>
        <color theme="0"/>
        <rFont val="Arial"/>
        <family val="2"/>
      </rPr>
      <t xml:space="preserve">other (non UNESCO) </t>
    </r>
    <r>
      <rPr>
        <b/>
        <sz val="11"/>
        <color indexed="9"/>
        <rFont val="Arial"/>
        <family val="2"/>
        <charset val="161"/>
      </rPr>
      <t>international designated areas and/or nominations  (RAMSAR, Natura 2000, etc.)</t>
    </r>
  </si>
  <si>
    <t>ivA.2.a</t>
  </si>
  <si>
    <r>
      <t>Does your (a)UGGp overlap or encompass any other international designated site(s)? If yes, please provide the official name(s) of these designations.</t>
    </r>
    <r>
      <rPr>
        <sz val="10"/>
        <color rgb="FFFF0000"/>
        <rFont val="Arial"/>
        <family val="2"/>
      </rPr>
      <t xml:space="preserve"> If no, please select not applicable and go to criteria v</t>
    </r>
  </si>
  <si>
    <t>ivA.2.b</t>
  </si>
  <si>
    <r>
      <t xml:space="preserve">Is there a relationship and/or complementarity between your (a)UGGp and the other international designated sites within the territory? </t>
    </r>
    <r>
      <rPr>
        <sz val="10"/>
        <color indexed="10"/>
        <rFont val="Arial"/>
        <family val="2"/>
        <charset val="161"/>
      </rPr>
      <t>(Please give details)</t>
    </r>
  </si>
  <si>
    <t>ivA.2.c</t>
  </si>
  <si>
    <t xml:space="preserve">Have other international designated areas and/or international nominations been informed about the aUGGp nomination? </t>
  </si>
  <si>
    <t>ivA.2.d</t>
  </si>
  <si>
    <t>ivA.2.e</t>
  </si>
  <si>
    <t>Does the (a)UGGp have a formal partnership agreement with the other international designated sites?</t>
  </si>
  <si>
    <t>ivA.2.f</t>
  </si>
  <si>
    <t>ivA.2.g</t>
  </si>
  <si>
    <r>
      <t xml:space="preserve">Do you organize common meetings with the other international designated sites management and exchange experiences?  </t>
    </r>
    <r>
      <rPr>
        <sz val="10"/>
        <color indexed="10"/>
        <rFont val="Arial"/>
        <family val="2"/>
        <charset val="161"/>
      </rPr>
      <t>(Please give details)</t>
    </r>
  </si>
  <si>
    <t>ivA.2.h</t>
  </si>
  <si>
    <t>Do you organize common capacity building activities for the management body of both designations?</t>
  </si>
  <si>
    <t>ivA.2.i</t>
  </si>
  <si>
    <t>ivA.2.j</t>
  </si>
  <si>
    <t>ivA.2.k</t>
  </si>
  <si>
    <t>ivA.2.l</t>
  </si>
  <si>
    <t xml:space="preserve">Do you develop common activities with the other international protected areas management? </t>
  </si>
  <si>
    <t>ivA.2.m</t>
  </si>
  <si>
    <t>Do you mention in your own educational programmes and activities that the territory has other international designations?</t>
  </si>
  <si>
    <t>ivA.2.n</t>
  </si>
  <si>
    <r>
      <t xml:space="preserve">Do you develop common promotion and communication activities featuring both logos (press conferences, participation in tourist fairs, etc.) with the other international designated sites? </t>
    </r>
    <r>
      <rPr>
        <sz val="10"/>
        <color indexed="10"/>
        <rFont val="Arial"/>
        <family val="2"/>
        <charset val="161"/>
      </rPr>
      <t>(Please give details)</t>
    </r>
  </si>
  <si>
    <t>Criterion iv subtotal</t>
  </si>
  <si>
    <r>
      <t xml:space="preserve">Criterion v: </t>
    </r>
    <r>
      <rPr>
        <b/>
        <sz val="11"/>
        <rFont val="Arial"/>
        <family val="2"/>
        <charset val="161"/>
      </rPr>
      <t>(v) UNESCO Global Geoparks should actively involve local communities (vA) and indigenous peoples (vB) as key stakeholders in the Geopark. In partnership with local communities, a co-management plan needs to be drafted and implemented that provides for the social and economic needs of local populations, protects the landscape in which they live and conserves their cultural identity. It is recommended that all relevant local and regional actors and authorities be represented in the management of a UNESCO Global Geopark. Local and indigenous knowledge, practice and management systems should be included, alongside science, in the planning and management of the area.</t>
    </r>
  </si>
  <si>
    <t>vA</t>
  </si>
  <si>
    <t xml:space="preserve">Local communities </t>
  </si>
  <si>
    <t xml:space="preserve">(a)UGGp Involvement </t>
  </si>
  <si>
    <t>vA.1</t>
  </si>
  <si>
    <r>
      <t xml:space="preserve">Are the local community and local leaders formally and actively involved in your (a)UGGp? </t>
    </r>
    <r>
      <rPr>
        <sz val="10"/>
        <color indexed="10"/>
        <rFont val="Arial"/>
        <family val="2"/>
        <charset val="161"/>
      </rPr>
      <t>(Please give details)</t>
    </r>
  </si>
  <si>
    <t>vA.2</t>
  </si>
  <si>
    <t xml:space="preserve">Are the local community and local leaders represented inside the (a)UGGp management structure? </t>
  </si>
  <si>
    <t>vA.3</t>
  </si>
  <si>
    <t>Are the local community and local leaders participating in the drafting and implementation of (a)UGGp activities and projects?</t>
  </si>
  <si>
    <t xml:space="preserve"> Participation in the (a)UGGp Management Plan</t>
  </si>
  <si>
    <t>vA.4</t>
  </si>
  <si>
    <r>
      <t xml:space="preserve">Does your (a)UGGp management plan include proposals from local authorities / communities? </t>
    </r>
    <r>
      <rPr>
        <sz val="10"/>
        <color indexed="10"/>
        <rFont val="Arial"/>
        <family val="2"/>
        <charset val="161"/>
      </rPr>
      <t>(Please explain)</t>
    </r>
  </si>
  <si>
    <t>vA.5</t>
  </si>
  <si>
    <t>Is your (a)UGGp management plan implemented in collaboration with local communities?</t>
  </si>
  <si>
    <t>vA.6</t>
  </si>
  <si>
    <t>Does your (a)UGGp management plan include activities to meet the social and economic needs of local communities?</t>
  </si>
  <si>
    <t>vA.7</t>
  </si>
  <si>
    <t xml:space="preserve">Does your (a)UGGp management plan include activities to protect the landscape in which the local communities live? </t>
  </si>
  <si>
    <t>vA.8</t>
  </si>
  <si>
    <t xml:space="preserve">Does your (a)UGGp management plan include activities to protect the environment (water, resources, agricultural areas, etc.) in which the local communities live? </t>
  </si>
  <si>
    <t>vA.9</t>
  </si>
  <si>
    <t>Does your (a)UGGp management plan include activities to preserve, study and promote the cultural identity of the local communities?</t>
  </si>
  <si>
    <t>Participation in the (a)UGGp Management Body</t>
  </si>
  <si>
    <t>vA.10</t>
  </si>
  <si>
    <t>Does your (a)UGGp management body include representatives of the local authorities?</t>
  </si>
  <si>
    <t>vA.11</t>
  </si>
  <si>
    <r>
      <t xml:space="preserve">Does your (a)UGGp management body include relevant organisations and institutions to ensure all aspects of your geological, natural and cultural heritage are represented. </t>
    </r>
    <r>
      <rPr>
        <sz val="10"/>
        <color indexed="10"/>
        <rFont val="Arial"/>
        <family val="2"/>
      </rPr>
      <t>(Please provide a list and organigram)</t>
    </r>
  </si>
  <si>
    <t>vA.12</t>
  </si>
  <si>
    <r>
      <t xml:space="preserve">Does your (a)UGGp management body include representatives of the local university, museums, geological surveys, research institutes, and any other relevant scientific institutions? </t>
    </r>
    <r>
      <rPr>
        <sz val="10"/>
        <color indexed="10"/>
        <rFont val="Arial"/>
        <family val="2"/>
        <charset val="161"/>
      </rPr>
      <t>(Please give a list)</t>
    </r>
  </si>
  <si>
    <t>vA.13</t>
  </si>
  <si>
    <r>
      <rPr>
        <sz val="10"/>
        <rFont val="Arial"/>
        <family val="2"/>
      </rPr>
      <t>Does your (a)UGGp have a dedicated multidisciplinary scientific committee that includes scientists from all relevant disciplines?</t>
    </r>
  </si>
  <si>
    <t>Traditional knowledge, practice and management systems at the (a)UGGp</t>
  </si>
  <si>
    <t>vA.14</t>
  </si>
  <si>
    <r>
      <t>Is your (a)UGGp working towards transfering traditional</t>
    </r>
    <r>
      <rPr>
        <sz val="10"/>
        <color rgb="FFFF0000"/>
        <rFont val="Arial"/>
        <family val="2"/>
      </rPr>
      <t xml:space="preserve"> </t>
    </r>
    <r>
      <rPr>
        <sz val="10"/>
        <rFont val="Arial"/>
        <family val="2"/>
      </rPr>
      <t xml:space="preserve">knowledge, practices and management systems to the younger generation? </t>
    </r>
    <r>
      <rPr>
        <sz val="10"/>
        <color indexed="10"/>
        <rFont val="Arial"/>
        <family val="2"/>
        <charset val="161"/>
      </rPr>
      <t>(Please give details)</t>
    </r>
  </si>
  <si>
    <t>vA.15</t>
  </si>
  <si>
    <r>
      <t xml:space="preserve">Does your (a)UGGp support research and inventories on traditional knowledge and culture? </t>
    </r>
    <r>
      <rPr>
        <sz val="10"/>
        <color indexed="10"/>
        <rFont val="Arial"/>
        <family val="2"/>
        <charset val="161"/>
      </rPr>
      <t>(Please give details)</t>
    </r>
  </si>
  <si>
    <t>vB</t>
  </si>
  <si>
    <t>Indigenous peoples</t>
  </si>
  <si>
    <t xml:space="preserve">(a)UGGp Involvement and participation in the (a)UGGp Management Body		</t>
  </si>
  <si>
    <t>vB.1</t>
  </si>
  <si>
    <r>
      <t xml:space="preserve">Do indigenous peoples live within your (a)UGGp? </t>
    </r>
    <r>
      <rPr>
        <sz val="10"/>
        <color indexed="10"/>
        <rFont val="Arial"/>
        <family val="2"/>
        <charset val="161"/>
      </rPr>
      <t>(If not applicable, please go to criterion vi)</t>
    </r>
  </si>
  <si>
    <t>vB.2</t>
  </si>
  <si>
    <r>
      <rPr>
        <sz val="10"/>
        <color indexed="8"/>
        <rFont val="Arial"/>
        <family val="2"/>
      </rPr>
      <t>Are you aware of the areas where indigenous population(s) are living?</t>
    </r>
    <r>
      <rPr>
        <sz val="10"/>
        <color indexed="51"/>
        <rFont val="Arial"/>
        <family val="2"/>
      </rPr>
      <t xml:space="preserve"> </t>
    </r>
    <r>
      <rPr>
        <sz val="10"/>
        <color indexed="10"/>
        <rFont val="Arial"/>
        <family val="2"/>
        <charset val="161"/>
      </rPr>
      <t>(Please give details)</t>
    </r>
  </si>
  <si>
    <t>vB.3</t>
  </si>
  <si>
    <r>
      <t xml:space="preserve">Are indigenous peoples formally and actively involved in your (a)UGGp? </t>
    </r>
    <r>
      <rPr>
        <sz val="10"/>
        <color indexed="10"/>
        <rFont val="Arial"/>
        <family val="2"/>
        <charset val="161"/>
      </rPr>
      <t>(Please give details)</t>
    </r>
  </si>
  <si>
    <t>vB.4</t>
  </si>
  <si>
    <t xml:space="preserve">Is the indigenous population represented inside the (a)UGGp management structure?  </t>
  </si>
  <si>
    <t>vB.5</t>
  </si>
  <si>
    <t>Does the indigenous population participate in the drafting and implementation of (a)UGGp actions and projects?</t>
  </si>
  <si>
    <t>vB.6</t>
  </si>
  <si>
    <r>
      <t xml:space="preserve">Does your (a)UGGP have formal partnerships with specialists in your indigenous populations (ethnologist, etc.) at universities / institutions ? </t>
    </r>
    <r>
      <rPr>
        <sz val="10"/>
        <color indexed="10"/>
        <rFont val="Arial"/>
        <family val="2"/>
        <charset val="161"/>
      </rPr>
      <t>(Please explain)</t>
    </r>
  </si>
  <si>
    <t>vB.7</t>
  </si>
  <si>
    <r>
      <t xml:space="preserve">Does your (a)UGGp management plan include proposals from indigenous communities? </t>
    </r>
    <r>
      <rPr>
        <sz val="10"/>
        <color indexed="10"/>
        <rFont val="Arial"/>
        <family val="2"/>
        <charset val="161"/>
      </rPr>
      <t>(Please explain)</t>
    </r>
  </si>
  <si>
    <t>vB.8</t>
  </si>
  <si>
    <t>Does your (a)UGGp management plan include activities to meet the social, environmental and economic needs of indigenous communities?</t>
  </si>
  <si>
    <t>vB.9</t>
  </si>
  <si>
    <t>Does your (a)UGGp management plan include activities to preserve, study and promote the cultural identity of the indigenous communities?</t>
  </si>
  <si>
    <t>Indigenous knowledge, practice and management systems at the (a)UGGp</t>
  </si>
  <si>
    <t>vB.10</t>
  </si>
  <si>
    <r>
      <t xml:space="preserve">Does your (a)UGGp support research and inventories on indigenous knowledge and culture? </t>
    </r>
    <r>
      <rPr>
        <sz val="10"/>
        <color indexed="10"/>
        <rFont val="Arial"/>
        <family val="2"/>
        <charset val="161"/>
      </rPr>
      <t>(Please give details)</t>
    </r>
  </si>
  <si>
    <t>vB.11</t>
  </si>
  <si>
    <t>Does your (a)UGGp promote the inclusion of indigenous knowledge practice management systems in its scientific activities, formal and informal education programs?</t>
  </si>
  <si>
    <t>vB.12</t>
  </si>
  <si>
    <t>Does your a)UGGp scientific committee include specialists from the indigenous communities of the territory?</t>
  </si>
  <si>
    <t xml:space="preserve">Indigenous languages		</t>
  </si>
  <si>
    <t>vB.13</t>
  </si>
  <si>
    <t>Is your (a)UGGp actively involved in the teaching and transmission of the indigenous languages?</t>
  </si>
  <si>
    <t>vB.14</t>
  </si>
  <si>
    <t>Does your (a)UGGp develop activities in indigenous languages?</t>
  </si>
  <si>
    <t>vB.15</t>
  </si>
  <si>
    <t>If this language is a written language, does the (a)UGGp systematically ensure production of information material about the Geopark in these languages?</t>
  </si>
  <si>
    <t>vB.16</t>
  </si>
  <si>
    <t>Can your (a)UGGp rely on temporary or permanent staff able to speak each one of the indigenous languages?</t>
  </si>
  <si>
    <t>vB.17</t>
  </si>
  <si>
    <t>Do you have information material for visitors that presents the indigenous populations and their culture?</t>
  </si>
  <si>
    <t>vB.18</t>
  </si>
  <si>
    <t>Do you participate in national or international days and events dedicated to indigenous peoples?</t>
  </si>
  <si>
    <t>Criterion v subtotal</t>
  </si>
  <si>
    <r>
      <t xml:space="preserve">Criterion vi: </t>
    </r>
    <r>
      <rPr>
        <b/>
        <sz val="11"/>
        <rFont val="Arial"/>
        <family val="2"/>
        <charset val="161"/>
      </rPr>
      <t>(vi) UNESCO Global Geoparks are encouraged to share their experience and advice and to undertake joint projects within the GGN (ViA). Membership of GGN is obligatory.</t>
    </r>
  </si>
  <si>
    <t>viA</t>
  </si>
  <si>
    <t>Networking</t>
  </si>
  <si>
    <t>viA.1</t>
  </si>
  <si>
    <r>
      <t xml:space="preserve">If an UGGp exists in your country, have you met its management team and visited its territory? </t>
    </r>
    <r>
      <rPr>
        <sz val="10"/>
        <color indexed="10"/>
        <rFont val="Arial"/>
        <family val="2"/>
      </rPr>
      <t>(Please give a list).</t>
    </r>
  </si>
  <si>
    <t>viA.2</t>
  </si>
  <si>
    <r>
      <t xml:space="preserve">Have you visited an UGGp in another country and met its management team? </t>
    </r>
    <r>
      <rPr>
        <sz val="10"/>
        <color indexed="10"/>
        <rFont val="Arial"/>
        <family val="2"/>
      </rPr>
      <t>(Please give a list)</t>
    </r>
  </si>
  <si>
    <t>viA.3</t>
  </si>
  <si>
    <r>
      <t xml:space="preserve">Has your (a)UGGp Team participated in national, regional or international Geopark related meeting(s)? </t>
    </r>
    <r>
      <rPr>
        <sz val="10"/>
        <color indexed="10"/>
        <rFont val="Arial"/>
        <family val="2"/>
        <charset val="161"/>
      </rPr>
      <t>(Please explain)</t>
    </r>
  </si>
  <si>
    <t>viA.4</t>
  </si>
  <si>
    <t>Has a member of your (a)UGGp Team undertaken an UGGp intensive course or training supported by UNESCO/GGN?</t>
  </si>
  <si>
    <t>viA.5</t>
  </si>
  <si>
    <r>
      <t xml:space="preserve">Does your (a)UGGp have a formal and active collaboration agreement with another UGGp? </t>
    </r>
    <r>
      <rPr>
        <sz val="10"/>
        <color indexed="10"/>
        <rFont val="Arial"/>
        <family val="2"/>
      </rPr>
      <t>(Please give details)</t>
    </r>
  </si>
  <si>
    <t>viA.6</t>
  </si>
  <si>
    <r>
      <t xml:space="preserve">Does your (a)UGGp participate in common projects with another UGGp? </t>
    </r>
    <r>
      <rPr>
        <sz val="10"/>
        <color indexed="10"/>
        <rFont val="Arial"/>
        <family val="2"/>
      </rPr>
      <t>(Please give details)</t>
    </r>
  </si>
  <si>
    <t>viA.7</t>
  </si>
  <si>
    <t>Does your (a)UGGp define a yearly plan of action and implementation in the frame of this common project(s)?</t>
  </si>
  <si>
    <t>viA.8</t>
  </si>
  <si>
    <t>Does your (a)UGGp participate in cooperation and exchange activities with another UGGp (twinning, field visits, etc.)?</t>
  </si>
  <si>
    <t>viA.9</t>
  </si>
  <si>
    <t>Does your (a)UGGp encourage and support contact and cooperation with schools of another UGGp (video meetings, common projects, visits, etc.)?</t>
  </si>
  <si>
    <t>viA.10</t>
  </si>
  <si>
    <t xml:space="preserve">Is there a National Committee of forum for UGGps in your country and do you actively engage with it? </t>
  </si>
  <si>
    <t>Criterion vi subtotal</t>
  </si>
  <si>
    <r>
      <t xml:space="preserve">Criterion vii: </t>
    </r>
    <r>
      <rPr>
        <b/>
        <sz val="11"/>
        <color theme="1"/>
        <rFont val="Arial"/>
        <family val="2"/>
      </rPr>
      <t>(vii) A UNESCO Global Geopark must respect local and national laws relating to the protection of geological heritage. The defining geological heritage sites within a UNESCO Global Geopark must be legally protected in advance of any application (ViiA). At the same time, a UNESCO Global Geopark should be used as leverage for promoting the protection of geological heritage locally and nationally. The management body must not participate directly in the sale of geological objects such as fossils, minerals, polished rocks and ornamental rocks of the type normally found in so-called “rock-shops” within the UNESCO Global Geopark (regardless of their origin) and should actively discourage unsustainable trade in geological materials as a whole (ViiB). Where clearly justified as a responsible activity and as part of delivering the most effective and sustainable means of site management, it may permit sustainable collecting of geological materials for scientific and educational purposes from naturally renewable sites within the UNESCO Global Geopark. Trade of geological materials based on such a system may be tolerated in exceptional circumstances, provided it is clearly and publicly explained, justified and monitored as the best option for the Global Geopark in relation to local circumstances. Such circumstances will be subject to approval by the UNESCO Global Geoparks Council on a case by case basis.</t>
    </r>
  </si>
  <si>
    <t>viiA</t>
  </si>
  <si>
    <t>Protection of geological heritage</t>
  </si>
  <si>
    <t>Legal instruments to protect geological heritage</t>
  </si>
  <si>
    <t>viiA.1</t>
  </si>
  <si>
    <r>
      <t xml:space="preserve">Does the entire territory have legal protection because of its geological value? </t>
    </r>
    <r>
      <rPr>
        <sz val="10"/>
        <color indexed="10"/>
        <rFont val="Arial"/>
        <family val="2"/>
        <charset val="161"/>
      </rPr>
      <t>(Please give details)</t>
    </r>
  </si>
  <si>
    <t>viiA.2</t>
  </si>
  <si>
    <r>
      <t xml:space="preserve">Are parts of the area protected by law for its geological interest? </t>
    </r>
    <r>
      <rPr>
        <sz val="10"/>
        <color indexed="10"/>
        <rFont val="Arial"/>
        <family val="2"/>
        <charset val="161"/>
      </rPr>
      <t>(Please refer to which part and why)</t>
    </r>
  </si>
  <si>
    <t>viiA.3</t>
  </si>
  <si>
    <r>
      <t xml:space="preserve">Are the most important geological sites of your (a)UGGp already legally protected? </t>
    </r>
    <r>
      <rPr>
        <sz val="10"/>
        <color indexed="10"/>
        <rFont val="Arial"/>
        <family val="2"/>
        <charset val="161"/>
      </rPr>
      <t>(Please give a list)</t>
    </r>
  </si>
  <si>
    <t>viiA.4</t>
  </si>
  <si>
    <t>Has the (a)UGGp management body legal authority (directly or indirectly) to enforce the law in case of damage and misuse of geological heritage sites?</t>
  </si>
  <si>
    <t>Protection activities of geological heritage</t>
  </si>
  <si>
    <t>viiA.5</t>
  </si>
  <si>
    <r>
      <t xml:space="preserve">Does your (a)UGGp undertake initiatives to promote the protection of geological heritage locally and nationally? </t>
    </r>
    <r>
      <rPr>
        <sz val="10"/>
        <color indexed="10"/>
        <rFont val="Arial"/>
        <family val="2"/>
        <charset val="161"/>
      </rPr>
      <t>(Please give details)</t>
    </r>
  </si>
  <si>
    <t>viiA.6</t>
  </si>
  <si>
    <t>Does your (a)UGGp actively discourage the unsustainable collection of geological materials in general?</t>
  </si>
  <si>
    <t>viiA.7</t>
  </si>
  <si>
    <t>Does your (a)UGGp actively discourage unsustainable trade in geological materials in general?</t>
  </si>
  <si>
    <t>Illegal Mining</t>
  </si>
  <si>
    <t>viiA.8</t>
  </si>
  <si>
    <r>
      <t>Do illegal mines or quarries exist within your (a)UGGp's territory?</t>
    </r>
    <r>
      <rPr>
        <sz val="10"/>
        <color rgb="FFFF0000"/>
        <rFont val="Arial"/>
        <family val="2"/>
      </rPr>
      <t xml:space="preserve"> (in case of NO please go to viiB)</t>
    </r>
  </si>
  <si>
    <t>viiA.9</t>
  </si>
  <si>
    <t>If illegal mines and quarries exist in the (a)UGGp territory, do you cooperate actively with local administration to mitigate their activities?</t>
  </si>
  <si>
    <t>viiA.10</t>
  </si>
  <si>
    <t>If illegal mines and quarries exist in your (a)UGGp, does the (a)UGGp organize information meetings with the population on the value of geological heritage and local regulation of quarries and mines?</t>
  </si>
  <si>
    <t>viiB</t>
  </si>
  <si>
    <t>Selling of geological objects</t>
  </si>
  <si>
    <t>viiB.1</t>
  </si>
  <si>
    <t>Do you have active campaigns to discourage the collection and selling of rocks?</t>
  </si>
  <si>
    <t>viiB.2</t>
  </si>
  <si>
    <r>
      <t>Are fossils, minerals, and polished or ornamental rocks on sale close by or inside the (a)UGGp sites</t>
    </r>
    <r>
      <rPr>
        <sz val="10"/>
        <color rgb="FFFF0000"/>
        <rFont val="Arial"/>
        <family val="2"/>
      </rPr>
      <t xml:space="preserve"> (</t>
    </r>
    <r>
      <rPr>
        <sz val="10"/>
        <rFont val="Arial"/>
        <family val="2"/>
      </rPr>
      <t>for instance inside museums, tourist offices, …)?</t>
    </r>
  </si>
  <si>
    <t>viiB.3</t>
  </si>
  <si>
    <t>If fossils, minerals, and polished and ornamental rocks are legally sold inside your (a)UGGp, do you provide support to their owner for developing economical alternatives?</t>
  </si>
  <si>
    <t>viiB.4</t>
  </si>
  <si>
    <r>
      <t>If thes</t>
    </r>
    <r>
      <rPr>
        <sz val="10"/>
        <color indexed="8"/>
        <rFont val="Arial"/>
        <family val="2"/>
      </rPr>
      <t>e geological objects are mainly composed of fossils, does your (a)UGGp propose cast techniques that can be transferred through training to the owners and be used as an economical alternative for their businesses?</t>
    </r>
  </si>
  <si>
    <t>Criterion vii subtotal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</si>
</sst>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Red]0"/>
  </numFmts>
  <fonts count="53">
    <font>
      <sz val="10"/>
      <name val="Arial"/>
      <family val="2"/>
    </font>
    <font>
      <sz val="10"/>
      <name val="Times New Roman"/>
      <family val="1"/>
      <charset val="161"/>
    </font>
    <font>
      <b/>
      <sz val="12"/>
      <name val="Arial"/>
      <family val="2"/>
      <charset val="161"/>
    </font>
    <font>
      <sz val="12"/>
      <name val="Arial"/>
      <family val="2"/>
      <charset val="161"/>
    </font>
    <font>
      <sz val="18"/>
      <color indexed="9"/>
      <name val="Arial"/>
      <family val="2"/>
      <charset val="161"/>
    </font>
    <font>
      <b/>
      <sz val="7"/>
      <name val="Times New Roman"/>
      <family val="1"/>
      <charset val="161"/>
    </font>
    <font>
      <vertAlign val="superscript"/>
      <sz val="12"/>
      <name val="Arial"/>
      <family val="2"/>
      <charset val="161"/>
    </font>
    <font>
      <b/>
      <sz val="16"/>
      <name val="Arial"/>
      <family val="2"/>
      <charset val="161"/>
    </font>
    <font>
      <b/>
      <sz val="11"/>
      <color indexed="9"/>
      <name val="Arial"/>
      <family val="2"/>
      <charset val="161"/>
    </font>
    <font>
      <b/>
      <sz val="11"/>
      <name val="Arial"/>
      <family val="2"/>
      <charset val="161"/>
    </font>
    <font>
      <sz val="10"/>
      <name val="Arial"/>
      <family val="2"/>
    </font>
    <font>
      <sz val="8"/>
      <name val="Arial"/>
      <family val="2"/>
      <charset val="161"/>
    </font>
    <font>
      <b/>
      <sz val="12"/>
      <color indexed="9"/>
      <name val="Arial"/>
      <family val="2"/>
      <charset val="161"/>
    </font>
    <font>
      <sz val="11"/>
      <color indexed="9"/>
      <name val="Arial"/>
      <family val="2"/>
      <charset val="161"/>
    </font>
    <font>
      <b/>
      <sz val="14"/>
      <color indexed="9"/>
      <name val="Arial"/>
      <family val="2"/>
      <charset val="161"/>
    </font>
    <font>
      <sz val="11"/>
      <name val="Arial"/>
      <family val="2"/>
      <charset val="161"/>
    </font>
    <font>
      <sz val="10"/>
      <name val="Arial"/>
      <family val="2"/>
    </font>
    <font>
      <sz val="16"/>
      <color indexed="9"/>
      <name val="Arial"/>
      <family val="2"/>
    </font>
    <font>
      <sz val="20"/>
      <color indexed="9"/>
      <name val="Arial"/>
      <family val="2"/>
    </font>
    <font>
      <sz val="10"/>
      <color indexed="10"/>
      <name val="Arial"/>
      <family val="2"/>
      <charset val="161"/>
    </font>
    <font>
      <i/>
      <sz val="10"/>
      <name val="Arial"/>
      <family val="2"/>
    </font>
    <font>
      <sz val="10"/>
      <name val="ArialMT"/>
    </font>
    <font>
      <b/>
      <sz val="10"/>
      <name val="Arial"/>
      <family val="2"/>
    </font>
    <font>
      <sz val="10"/>
      <color indexed="8"/>
      <name val="Arial"/>
      <family val="2"/>
    </font>
    <font>
      <sz val="10"/>
      <color indexed="10"/>
      <name val="ArialMT"/>
    </font>
    <font>
      <sz val="10"/>
      <color indexed="51"/>
      <name val="Arial"/>
      <family val="2"/>
    </font>
    <font>
      <sz val="10"/>
      <color indexed="10"/>
      <name val="Arial"/>
      <family val="2"/>
    </font>
    <font>
      <b/>
      <sz val="12"/>
      <color rgb="FFFF0000"/>
      <name val="Arial"/>
      <family val="2"/>
      <charset val="161"/>
    </font>
    <font>
      <sz val="10"/>
      <color theme="1"/>
      <name val="Arial"/>
      <family val="2"/>
    </font>
    <font>
      <b/>
      <sz val="11"/>
      <color theme="1"/>
      <name val="Arial"/>
      <family val="2"/>
      <charset val="161"/>
    </font>
    <font>
      <b/>
      <sz val="10"/>
      <color theme="0"/>
      <name val="Arial"/>
      <family val="2"/>
    </font>
    <font>
      <b/>
      <sz val="12"/>
      <color theme="1"/>
      <name val="Arial"/>
      <family val="2"/>
      <charset val="161"/>
    </font>
    <font>
      <sz val="10"/>
      <color rgb="FFFFC000"/>
      <name val="Arial"/>
      <family val="2"/>
    </font>
    <font>
      <sz val="10"/>
      <color rgb="FF000000"/>
      <name val="Arial"/>
      <family val="2"/>
    </font>
    <font>
      <b/>
      <sz val="12"/>
      <name val="Arial"/>
      <family val="2"/>
    </font>
    <font>
      <b/>
      <sz val="14"/>
      <name val="Arial"/>
      <family val="2"/>
    </font>
    <font>
      <b/>
      <sz val="16"/>
      <name val="Arial"/>
      <family val="2"/>
    </font>
    <font>
      <b/>
      <sz val="11"/>
      <name val="Arial"/>
      <family val="2"/>
    </font>
    <font>
      <sz val="10"/>
      <color rgb="FFFF0000"/>
      <name val="Arial"/>
      <family val="2"/>
    </font>
    <font>
      <sz val="12"/>
      <name val="Arial"/>
      <family val="2"/>
    </font>
    <font>
      <b/>
      <sz val="11"/>
      <color theme="0"/>
      <name val="Arial"/>
      <family val="2"/>
    </font>
    <font>
      <b/>
      <sz val="14"/>
      <color theme="1"/>
      <name val="Arial"/>
      <family val="2"/>
    </font>
    <font>
      <sz val="14"/>
      <color theme="1"/>
      <name val="Arial"/>
      <family val="2"/>
    </font>
    <font>
      <b/>
      <sz val="16"/>
      <color theme="1"/>
      <name val="Arial"/>
      <family val="2"/>
    </font>
    <font>
      <b/>
      <sz val="11"/>
      <color indexed="9"/>
      <name val="Arial"/>
      <family val="2"/>
    </font>
    <font>
      <b/>
      <sz val="11"/>
      <color theme="1"/>
      <name val="Arial"/>
      <family val="2"/>
    </font>
    <font>
      <b/>
      <sz val="11"/>
      <color indexed="8"/>
      <name val="Arial"/>
      <family val="2"/>
    </font>
    <font>
      <b/>
      <sz val="12"/>
      <color indexed="9"/>
      <name val="Arial"/>
      <family val="2"/>
    </font>
    <font>
      <b/>
      <sz val="11"/>
      <color theme="9"/>
      <name val="Arial"/>
      <family val="2"/>
    </font>
    <font>
      <b/>
      <sz val="12"/>
      <color theme="1"/>
      <name val="Arial"/>
      <family val="2"/>
    </font>
    <font>
      <b/>
      <u/>
      <sz val="12"/>
      <color theme="1"/>
      <name val="Arial"/>
      <family val="2"/>
    </font>
    <font>
      <sz val="11"/>
      <color rgb="FFFF0000"/>
      <name val="Arial"/>
      <family val="2"/>
    </font>
    <font>
      <sz val="11"/>
      <name val="Arial"/>
      <family val="2"/>
    </font>
  </fonts>
  <fills count="15">
    <fill>
      <patternFill patternType="none"/>
    </fill>
    <fill>
      <patternFill patternType="gray125"/>
    </fill>
    <fill>
      <patternFill patternType="lightTrellis">
        <bgColor indexed="22"/>
      </patternFill>
    </fill>
    <fill>
      <patternFill patternType="solid">
        <fgColor indexed="9"/>
        <bgColor indexed="64"/>
      </patternFill>
    </fill>
    <fill>
      <patternFill patternType="solid">
        <fgColor indexed="23"/>
        <bgColor indexed="64"/>
      </patternFill>
    </fill>
    <fill>
      <patternFill patternType="solid">
        <fgColor rgb="FFFFFFCC"/>
      </patternFill>
    </fill>
    <fill>
      <patternFill patternType="solid">
        <fgColor theme="1"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lightTrellis">
        <bgColor theme="3" tint="-0.249977111117893"/>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bgColor indexed="64"/>
      </patternFill>
    </fill>
    <fill>
      <patternFill patternType="lightTrellis">
        <bgColor theme="3"/>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s>
  <cellStyleXfs count="2">
    <xf numFmtId="0" fontId="0" fillId="0" borderId="0"/>
    <xf numFmtId="0" fontId="16" fillId="5" borderId="17" applyNumberFormat="0" applyFont="0" applyAlignment="0" applyProtection="0"/>
  </cellStyleXfs>
  <cellXfs count="530">
    <xf numFmtId="0" fontId="0" fillId="0" borderId="0" xfId="0"/>
    <xf numFmtId="0" fontId="2" fillId="3" borderId="3"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horizontal="right" vertical="center"/>
      <protection locked="0"/>
    </xf>
    <xf numFmtId="0" fontId="10" fillId="3" borderId="3" xfId="0" applyFont="1" applyFill="1" applyBorder="1" applyAlignment="1" applyProtection="1">
      <alignment vertical="center" wrapText="1"/>
      <protection locked="0"/>
    </xf>
    <xf numFmtId="0" fontId="2" fillId="3" borderId="3" xfId="0" applyFont="1" applyFill="1" applyBorder="1" applyAlignment="1">
      <alignment vertical="center" wrapText="1"/>
    </xf>
    <xf numFmtId="0" fontId="9" fillId="3" borderId="2" xfId="0" applyFont="1" applyFill="1" applyBorder="1" applyAlignment="1" applyProtection="1">
      <alignment vertical="center" wrapText="1"/>
      <protection locked="0"/>
    </xf>
    <xf numFmtId="0" fontId="0" fillId="0" borderId="3" xfId="0" applyBorder="1" applyAlignment="1" applyProtection="1">
      <alignment vertical="center"/>
      <protection locked="0"/>
    </xf>
    <xf numFmtId="0" fontId="10" fillId="3" borderId="2"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9" fillId="3" borderId="3" xfId="0" applyFont="1" applyFill="1" applyBorder="1" applyAlignment="1">
      <alignment vertical="center" wrapText="1"/>
    </xf>
    <xf numFmtId="0" fontId="2" fillId="0" borderId="3" xfId="0" applyFont="1" applyBorder="1" applyAlignment="1">
      <alignment vertical="center" wrapText="1"/>
    </xf>
    <xf numFmtId="0" fontId="3" fillId="0" borderId="0" xfId="0" applyFont="1" applyAlignment="1" applyProtection="1">
      <alignment horizontal="left" vertical="center"/>
      <protection locked="0"/>
    </xf>
    <xf numFmtId="0" fontId="0" fillId="0" borderId="2" xfId="0" applyBorder="1" applyAlignment="1" applyProtection="1">
      <alignment vertical="center"/>
      <protection locked="0"/>
    </xf>
    <xf numFmtId="0" fontId="1" fillId="0" borderId="0" xfId="0" applyFont="1" applyAlignment="1">
      <alignment vertical="center" wrapText="1"/>
    </xf>
    <xf numFmtId="0" fontId="0" fillId="0" borderId="0" xfId="0" applyAlignment="1">
      <alignmen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12" fillId="4"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3" xfId="0" applyFont="1" applyFill="1" applyBorder="1" applyAlignment="1">
      <alignment vertical="center" wrapText="1"/>
    </xf>
    <xf numFmtId="0" fontId="2" fillId="0" borderId="0" xfId="0" applyFont="1" applyAlignment="1">
      <alignment horizontal="center" vertical="center"/>
    </xf>
    <xf numFmtId="0" fontId="0" fillId="0" borderId="3" xfId="0" applyBorder="1" applyAlignment="1">
      <alignment horizontal="right" vertical="center"/>
    </xf>
    <xf numFmtId="0" fontId="9" fillId="3" borderId="6" xfId="0" applyFont="1" applyFill="1" applyBorder="1" applyAlignment="1">
      <alignment vertical="center" wrapText="1"/>
    </xf>
    <xf numFmtId="0" fontId="2" fillId="0" borderId="0" xfId="0" applyFont="1" applyAlignment="1">
      <alignment horizontal="left" vertical="center"/>
    </xf>
    <xf numFmtId="0" fontId="10" fillId="0" borderId="2" xfId="0" applyFont="1" applyBorder="1" applyAlignment="1" applyProtection="1">
      <alignment vertical="center"/>
      <protection locked="0"/>
    </xf>
    <xf numFmtId="0" fontId="15" fillId="3" borderId="3" xfId="0" applyFont="1" applyFill="1" applyBorder="1" applyAlignment="1" applyProtection="1">
      <alignment vertical="center" wrapText="1"/>
      <protection locked="0"/>
    </xf>
    <xf numFmtId="0" fontId="20" fillId="0" borderId="0" xfId="0" applyFont="1" applyAlignment="1">
      <alignment horizontal="right" vertical="center"/>
    </xf>
    <xf numFmtId="1" fontId="15" fillId="3" borderId="3" xfId="0" applyNumberFormat="1" applyFont="1" applyFill="1" applyBorder="1" applyAlignment="1" applyProtection="1">
      <alignment vertical="center" wrapText="1"/>
      <protection locked="0"/>
    </xf>
    <xf numFmtId="1" fontId="9" fillId="3" borderId="3" xfId="0" applyNumberFormat="1" applyFont="1" applyFill="1" applyBorder="1" applyAlignment="1" applyProtection="1">
      <alignment vertical="center" wrapText="1"/>
      <protection locked="0"/>
    </xf>
    <xf numFmtId="1" fontId="10" fillId="3" borderId="3" xfId="0" applyNumberFormat="1" applyFont="1" applyFill="1" applyBorder="1" applyAlignment="1" applyProtection="1">
      <alignment vertical="center" wrapText="1"/>
      <protection locked="0"/>
    </xf>
    <xf numFmtId="1" fontId="10" fillId="3" borderId="2" xfId="0" applyNumberFormat="1" applyFont="1" applyFill="1" applyBorder="1" applyAlignment="1" applyProtection="1">
      <alignment vertical="center" wrapText="1"/>
      <protection locked="0"/>
    </xf>
    <xf numFmtId="0" fontId="10" fillId="3" borderId="0" xfId="0" applyFont="1" applyFill="1" applyAlignment="1">
      <alignment horizontal="left" vertical="center" wrapText="1"/>
    </xf>
    <xf numFmtId="0" fontId="12" fillId="0" borderId="0" xfId="0" applyFont="1" applyAlignment="1">
      <alignment horizontal="center" vertical="center" wrapText="1"/>
    </xf>
    <xf numFmtId="0" fontId="12" fillId="0" borderId="0" xfId="0" applyFont="1" applyAlignment="1" applyProtection="1">
      <alignment horizontal="center" vertical="center" wrapText="1"/>
      <protection locked="0"/>
    </xf>
    <xf numFmtId="0" fontId="0" fillId="3" borderId="3" xfId="0" applyFill="1" applyBorder="1" applyAlignment="1">
      <alignment horizontal="right" vertical="center" wrapText="1"/>
    </xf>
    <xf numFmtId="0" fontId="0" fillId="0" borderId="3" xfId="0" applyBorder="1" applyAlignment="1">
      <alignment horizontal="right" vertical="center" wrapText="1"/>
    </xf>
    <xf numFmtId="0" fontId="0" fillId="3" borderId="2" xfId="0" applyFill="1" applyBorder="1" applyAlignment="1">
      <alignment horizontal="right" vertical="center" wrapText="1"/>
    </xf>
    <xf numFmtId="0" fontId="15" fillId="3" borderId="3" xfId="0" applyFont="1" applyFill="1" applyBorder="1" applyAlignment="1">
      <alignment horizontal="right" vertical="center" wrapText="1"/>
    </xf>
    <xf numFmtId="0" fontId="0" fillId="0" borderId="2" xfId="0" applyBorder="1" applyAlignment="1">
      <alignment horizontal="right" vertical="center" wrapText="1"/>
    </xf>
    <xf numFmtId="0" fontId="2" fillId="3" borderId="1" xfId="0" applyFont="1" applyFill="1" applyBorder="1" applyAlignment="1">
      <alignment vertical="center" wrapText="1"/>
    </xf>
    <xf numFmtId="0" fontId="21" fillId="0" borderId="2" xfId="0" applyFont="1" applyBorder="1" applyAlignment="1">
      <alignment horizontal="right" vertical="center" wrapText="1"/>
    </xf>
    <xf numFmtId="0" fontId="28" fillId="0" borderId="3" xfId="0" applyFont="1" applyBorder="1" applyAlignment="1">
      <alignment horizontal="right" vertical="center" wrapText="1"/>
    </xf>
    <xf numFmtId="1" fontId="2" fillId="3" borderId="3" xfId="0" applyNumberFormat="1" applyFont="1" applyFill="1" applyBorder="1" applyAlignment="1">
      <alignment vertical="center" wrapText="1"/>
    </xf>
    <xf numFmtId="0" fontId="0" fillId="3" borderId="6" xfId="0" applyFill="1" applyBorder="1" applyAlignment="1">
      <alignment horizontal="right" vertical="center" wrapText="1"/>
    </xf>
    <xf numFmtId="0" fontId="0" fillId="3" borderId="8" xfId="0" applyFill="1" applyBorder="1" applyAlignment="1">
      <alignment horizontal="right" vertical="center" wrapText="1"/>
    </xf>
    <xf numFmtId="0" fontId="0" fillId="3" borderId="5" xfId="0" applyFill="1" applyBorder="1" applyAlignment="1">
      <alignment horizontal="right" vertical="center" wrapText="1"/>
    </xf>
    <xf numFmtId="0" fontId="2" fillId="0" borderId="2" xfId="0" applyFont="1" applyBorder="1" applyAlignment="1">
      <alignment horizontal="center" vertical="center" wrapText="1"/>
    </xf>
    <xf numFmtId="0" fontId="0" fillId="3" borderId="9" xfId="0" applyFill="1" applyBorder="1" applyAlignment="1">
      <alignment horizontal="right" vertical="center" wrapText="1"/>
    </xf>
    <xf numFmtId="1" fontId="10" fillId="3" borderId="9" xfId="0" applyNumberFormat="1" applyFont="1" applyFill="1" applyBorder="1" applyAlignment="1" applyProtection="1">
      <alignment vertical="center" wrapText="1"/>
      <protection locked="0"/>
    </xf>
    <xf numFmtId="1" fontId="10" fillId="3" borderId="8" xfId="0" applyNumberFormat="1" applyFont="1" applyFill="1" applyBorder="1" applyAlignment="1" applyProtection="1">
      <alignment vertical="center" wrapText="1"/>
      <protection locked="0"/>
    </xf>
    <xf numFmtId="0" fontId="12" fillId="4" borderId="5"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pplyProtection="1">
      <alignment vertical="center" wrapText="1"/>
      <protection locked="0"/>
    </xf>
    <xf numFmtId="0" fontId="2" fillId="3" borderId="6" xfId="0" applyFont="1" applyFill="1" applyBorder="1" applyAlignment="1">
      <alignment vertical="center" wrapText="1"/>
    </xf>
    <xf numFmtId="0" fontId="22" fillId="0" borderId="3" xfId="0" applyFont="1" applyBorder="1" applyAlignment="1">
      <alignment horizontal="right" vertical="center"/>
    </xf>
    <xf numFmtId="176" fontId="22" fillId="0" borderId="3" xfId="0" applyNumberFormat="1" applyFont="1" applyBorder="1" applyAlignment="1">
      <alignment horizontal="right" vertical="center"/>
    </xf>
    <xf numFmtId="176" fontId="22" fillId="0" borderId="5" xfId="0" applyNumberFormat="1" applyFont="1" applyBorder="1" applyAlignment="1">
      <alignment horizontal="right" vertical="center"/>
    </xf>
    <xf numFmtId="0" fontId="22" fillId="0" borderId="4" xfId="0" applyFont="1" applyBorder="1" applyAlignment="1">
      <alignment horizontal="right" vertical="center"/>
    </xf>
    <xf numFmtId="176" fontId="22" fillId="0" borderId="4" xfId="0" applyNumberFormat="1" applyFont="1" applyBorder="1" applyAlignment="1">
      <alignment horizontal="center" vertical="center"/>
    </xf>
    <xf numFmtId="0" fontId="9" fillId="3" borderId="3" xfId="0" applyFont="1" applyFill="1" applyBorder="1" applyAlignment="1">
      <alignment horizontal="right" vertical="center" wrapText="1"/>
    </xf>
    <xf numFmtId="0" fontId="3" fillId="11" borderId="3" xfId="0" applyFont="1" applyFill="1" applyBorder="1" applyAlignment="1">
      <alignment vertical="center" wrapText="1"/>
    </xf>
    <xf numFmtId="0" fontId="8" fillId="11" borderId="3" xfId="0" applyFont="1" applyFill="1" applyBorder="1" applyAlignment="1">
      <alignment horizontal="right" vertical="center"/>
    </xf>
    <xf numFmtId="0" fontId="30" fillId="11" borderId="3" xfId="0" applyFont="1" applyFill="1" applyBorder="1" applyAlignment="1">
      <alignment horizontal="right" vertical="center"/>
    </xf>
    <xf numFmtId="0" fontId="2" fillId="11" borderId="3" xfId="0" applyFont="1" applyFill="1" applyBorder="1" applyAlignment="1">
      <alignment horizontal="center" vertical="center" wrapText="1"/>
    </xf>
    <xf numFmtId="0" fontId="0" fillId="11" borderId="3" xfId="0" applyFill="1" applyBorder="1" applyAlignment="1">
      <alignment horizontal="right" vertical="center"/>
    </xf>
    <xf numFmtId="0" fontId="0" fillId="11" borderId="7" xfId="0" applyFill="1" applyBorder="1" applyAlignment="1">
      <alignment horizontal="left" vertical="center" wrapText="1"/>
    </xf>
    <xf numFmtId="0" fontId="0" fillId="11" borderId="2" xfId="0" applyFill="1" applyBorder="1" applyAlignment="1">
      <alignment horizontal="left" vertical="center" wrapText="1"/>
    </xf>
    <xf numFmtId="0" fontId="10" fillId="11" borderId="3" xfId="0" applyFont="1" applyFill="1" applyBorder="1" applyAlignment="1" applyProtection="1">
      <alignment vertical="center" wrapText="1"/>
      <protection locked="0"/>
    </xf>
    <xf numFmtId="0" fontId="28" fillId="11" borderId="3" xfId="0" applyFont="1" applyFill="1" applyBorder="1" applyAlignment="1">
      <alignment horizontal="right" vertical="center"/>
    </xf>
    <xf numFmtId="0" fontId="28" fillId="11" borderId="7" xfId="0" applyFont="1" applyFill="1" applyBorder="1" applyAlignment="1">
      <alignment horizontal="left" vertical="center" wrapText="1"/>
    </xf>
    <xf numFmtId="0" fontId="10" fillId="3" borderId="4" xfId="0" applyFont="1" applyFill="1" applyBorder="1" applyAlignment="1" applyProtection="1">
      <alignment vertical="center" wrapText="1"/>
      <protection locked="0"/>
    </xf>
    <xf numFmtId="0" fontId="8" fillId="13" borderId="3" xfId="0" applyFont="1" applyFill="1" applyBorder="1" applyAlignment="1">
      <alignment horizontal="right" vertical="center"/>
    </xf>
    <xf numFmtId="0" fontId="2" fillId="14" borderId="7" xfId="0" applyFont="1" applyFill="1" applyBorder="1" applyAlignment="1">
      <alignment vertical="center" wrapText="1"/>
    </xf>
    <xf numFmtId="0" fontId="8" fillId="13" borderId="4" xfId="0" applyFont="1" applyFill="1" applyBorder="1" applyAlignment="1">
      <alignment horizontal="right" vertical="center"/>
    </xf>
    <xf numFmtId="0" fontId="2" fillId="14" borderId="12" xfId="0" applyFont="1" applyFill="1" applyBorder="1" applyAlignment="1">
      <alignment vertical="center" wrapText="1"/>
    </xf>
    <xf numFmtId="1" fontId="10" fillId="11" borderId="8" xfId="0" applyNumberFormat="1" applyFont="1" applyFill="1" applyBorder="1" applyAlignment="1" applyProtection="1">
      <alignment vertical="center" wrapText="1"/>
      <protection locked="0"/>
    </xf>
    <xf numFmtId="1" fontId="10" fillId="11" borderId="2" xfId="0" applyNumberFormat="1" applyFont="1" applyFill="1" applyBorder="1" applyAlignment="1" applyProtection="1">
      <alignment vertical="center" wrapText="1"/>
      <protection locked="0"/>
    </xf>
    <xf numFmtId="176" fontId="0" fillId="11" borderId="3" xfId="0" applyNumberFormat="1" applyFill="1" applyBorder="1" applyAlignment="1">
      <alignment horizontal="center" vertical="center"/>
    </xf>
    <xf numFmtId="0" fontId="2" fillId="14" borderId="0" xfId="0" applyFont="1" applyFill="1" applyAlignment="1">
      <alignment horizontal="center" vertical="center" wrapText="1"/>
    </xf>
    <xf numFmtId="0" fontId="0" fillId="3" borderId="7" xfId="0" applyFill="1" applyBorder="1" applyAlignment="1">
      <alignment horizontal="left" vertical="center" wrapText="1"/>
    </xf>
    <xf numFmtId="0" fontId="0" fillId="3" borderId="1" xfId="0" applyFill="1" applyBorder="1" applyAlignment="1">
      <alignment horizontal="left" vertical="center" wrapText="1"/>
    </xf>
    <xf numFmtId="0" fontId="10" fillId="3" borderId="7" xfId="0" applyFont="1" applyFill="1" applyBorder="1" applyAlignment="1">
      <alignment horizontal="left" vertical="center" wrapText="1"/>
    </xf>
    <xf numFmtId="0" fontId="2" fillId="0" borderId="2" xfId="0" applyFont="1" applyBorder="1" applyAlignment="1">
      <alignment vertical="center" wrapText="1"/>
    </xf>
    <xf numFmtId="0" fontId="22" fillId="8" borderId="7" xfId="0" applyFont="1" applyFill="1" applyBorder="1" applyAlignment="1">
      <alignment horizontal="right" vertical="center"/>
    </xf>
    <xf numFmtId="0" fontId="0" fillId="12" borderId="7" xfId="0" applyFill="1" applyBorder="1" applyAlignment="1">
      <alignment horizontal="center" vertical="center"/>
    </xf>
    <xf numFmtId="0" fontId="22" fillId="11" borderId="3" xfId="0" applyFont="1" applyFill="1" applyBorder="1" applyAlignment="1">
      <alignment horizontal="right" vertical="center" wrapText="1"/>
    </xf>
    <xf numFmtId="0" fontId="28" fillId="11" borderId="7" xfId="0" applyFont="1" applyFill="1" applyBorder="1" applyAlignment="1">
      <alignment vertical="center" wrapText="1"/>
    </xf>
    <xf numFmtId="0" fontId="10" fillId="3" borderId="3" xfId="0" applyFont="1" applyFill="1" applyBorder="1" applyAlignment="1">
      <alignment horizontal="right" vertical="center" wrapText="1"/>
    </xf>
    <xf numFmtId="0" fontId="29" fillId="11" borderId="3" xfId="0" applyFont="1" applyFill="1" applyBorder="1" applyAlignment="1">
      <alignment horizontal="right" vertical="center" wrapText="1"/>
    </xf>
    <xf numFmtId="0" fontId="29" fillId="11" borderId="2" xfId="0" applyFont="1" applyFill="1" applyBorder="1" applyAlignment="1">
      <alignment horizontal="right" vertical="center" wrapText="1"/>
    </xf>
    <xf numFmtId="0" fontId="29" fillId="12" borderId="7" xfId="0" applyFont="1" applyFill="1" applyBorder="1" applyAlignment="1">
      <alignment vertical="center" wrapText="1"/>
    </xf>
    <xf numFmtId="0" fontId="29" fillId="12" borderId="2" xfId="0" applyFont="1" applyFill="1" applyBorder="1" applyAlignment="1">
      <alignment vertical="center" wrapText="1"/>
    </xf>
    <xf numFmtId="0" fontId="8" fillId="11" borderId="1" xfId="0" applyFont="1" applyFill="1" applyBorder="1" applyAlignment="1">
      <alignment vertical="center" wrapText="1"/>
    </xf>
    <xf numFmtId="0" fontId="13" fillId="11" borderId="7" xfId="0" applyFont="1" applyFill="1" applyBorder="1" applyAlignment="1">
      <alignment vertical="center" wrapText="1"/>
    </xf>
    <xf numFmtId="0" fontId="13" fillId="11" borderId="2" xfId="0" applyFont="1" applyFill="1" applyBorder="1" applyAlignment="1">
      <alignment vertical="center" wrapText="1"/>
    </xf>
    <xf numFmtId="0" fontId="8" fillId="11" borderId="7" xfId="0" applyFont="1" applyFill="1" applyBorder="1" applyAlignment="1">
      <alignment vertical="center" wrapText="1"/>
    </xf>
    <xf numFmtId="0" fontId="8" fillId="11" borderId="2" xfId="0" applyFont="1" applyFill="1" applyBorder="1" applyAlignment="1">
      <alignment vertical="center" wrapText="1"/>
    </xf>
    <xf numFmtId="0" fontId="0" fillId="0" borderId="3" xfId="0" applyBorder="1" applyAlignment="1">
      <alignment horizontal="left" vertical="center" wrapText="1"/>
    </xf>
    <xf numFmtId="0" fontId="15" fillId="0" borderId="3" xfId="0" applyFont="1" applyBorder="1" applyAlignment="1">
      <alignment vertical="center" wrapText="1"/>
    </xf>
    <xf numFmtId="0" fontId="0" fillId="0" borderId="3" xfId="0" applyBorder="1" applyAlignment="1">
      <alignment vertical="center" wrapText="1"/>
    </xf>
    <xf numFmtId="0" fontId="8" fillId="11" borderId="4" xfId="0" applyFont="1" applyFill="1" applyBorder="1" applyAlignment="1">
      <alignment horizontal="right" vertical="center"/>
    </xf>
    <xf numFmtId="0" fontId="2" fillId="3" borderId="3" xfId="0" applyFont="1" applyFill="1" applyBorder="1" applyAlignment="1">
      <alignment horizontal="right" vertical="center" wrapText="1"/>
    </xf>
    <xf numFmtId="0" fontId="27" fillId="11" borderId="2" xfId="0" applyFont="1" applyFill="1" applyBorder="1" applyAlignment="1">
      <alignment vertical="center" wrapText="1"/>
    </xf>
    <xf numFmtId="0" fontId="9" fillId="3" borderId="2" xfId="0" applyFont="1" applyFill="1" applyBorder="1" applyAlignment="1">
      <alignment horizontal="right" vertical="center" wrapText="1"/>
    </xf>
    <xf numFmtId="0" fontId="8" fillId="11" borderId="3" xfId="0" applyFont="1" applyFill="1" applyBorder="1" applyAlignment="1">
      <alignment vertical="center" wrapText="1"/>
    </xf>
    <xf numFmtId="0" fontId="29" fillId="12" borderId="3" xfId="0" applyFont="1" applyFill="1" applyBorder="1" applyAlignment="1">
      <alignment horizontal="right" vertical="center" wrapText="1"/>
    </xf>
    <xf numFmtId="0" fontId="22" fillId="12" borderId="3" xfId="0" applyFont="1" applyFill="1" applyBorder="1" applyAlignment="1">
      <alignment horizontal="right" vertical="center"/>
    </xf>
    <xf numFmtId="0" fontId="0" fillId="12" borderId="3" xfId="0" applyFill="1" applyBorder="1" applyAlignment="1">
      <alignment horizontal="center" vertical="center"/>
    </xf>
    <xf numFmtId="0" fontId="9" fillId="12" borderId="3" xfId="0" applyFont="1" applyFill="1" applyBorder="1" applyAlignment="1">
      <alignment horizontal="right" vertical="center"/>
    </xf>
    <xf numFmtId="0" fontId="22" fillId="11" borderId="2" xfId="0" applyFont="1" applyFill="1" applyBorder="1" applyAlignment="1">
      <alignment horizontal="right" vertical="center" wrapText="1"/>
    </xf>
    <xf numFmtId="0" fontId="22" fillId="11" borderId="8" xfId="0" applyFont="1" applyFill="1" applyBorder="1" applyAlignment="1">
      <alignment horizontal="right" vertical="center" wrapText="1"/>
    </xf>
    <xf numFmtId="0" fontId="22" fillId="11" borderId="5" xfId="0" applyFont="1" applyFill="1" applyBorder="1" applyAlignment="1">
      <alignment horizontal="right" vertical="center" wrapText="1"/>
    </xf>
    <xf numFmtId="0" fontId="29" fillId="12" borderId="1" xfId="0" applyFont="1" applyFill="1" applyBorder="1" applyAlignment="1">
      <alignment horizontal="left" vertical="center" wrapText="1"/>
    </xf>
    <xf numFmtId="0" fontId="29" fillId="12" borderId="7" xfId="0" applyFont="1" applyFill="1" applyBorder="1" applyAlignment="1">
      <alignment horizontal="left" vertical="center" wrapText="1"/>
    </xf>
    <xf numFmtId="0" fontId="29" fillId="12" borderId="2" xfId="0" applyFont="1" applyFill="1" applyBorder="1" applyAlignment="1">
      <alignment horizontal="left" vertical="center" wrapText="1"/>
    </xf>
    <xf numFmtId="0" fontId="9" fillId="0" borderId="2" xfId="0" applyFont="1" applyBorder="1" applyAlignment="1">
      <alignment horizontal="right" vertical="center" wrapText="1"/>
    </xf>
    <xf numFmtId="0" fontId="15" fillId="0" borderId="3" xfId="0" applyFont="1" applyBorder="1" applyAlignment="1">
      <alignment horizontal="right" vertical="center" wrapText="1"/>
    </xf>
    <xf numFmtId="0" fontId="21" fillId="0" borderId="8" xfId="0" applyFont="1" applyBorder="1" applyAlignment="1">
      <alignment horizontal="right" vertical="center" wrapText="1"/>
    </xf>
    <xf numFmtId="0" fontId="2" fillId="11" borderId="3" xfId="0" applyFont="1" applyFill="1" applyBorder="1" applyAlignment="1">
      <alignment horizontal="right" vertical="center" wrapText="1"/>
    </xf>
    <xf numFmtId="0" fontId="0" fillId="11" borderId="0" xfId="0" applyFill="1" applyAlignment="1" applyProtection="1">
      <alignment vertical="center"/>
      <protection locked="0"/>
    </xf>
    <xf numFmtId="0" fontId="27" fillId="11" borderId="3" xfId="0" applyFont="1" applyFill="1" applyBorder="1" applyAlignment="1">
      <alignment vertical="center" wrapText="1"/>
    </xf>
    <xf numFmtId="0" fontId="22" fillId="0" borderId="7" xfId="0" applyFont="1" applyBorder="1" applyAlignment="1">
      <alignment horizontal="right" vertical="center"/>
    </xf>
    <xf numFmtId="0" fontId="22" fillId="0" borderId="4" xfId="0" applyFont="1" applyBorder="1" applyAlignment="1">
      <alignment horizontal="right" vertical="top"/>
    </xf>
    <xf numFmtId="0" fontId="22" fillId="0" borderId="4" xfId="0" applyFont="1" applyBorder="1" applyAlignment="1">
      <alignment vertical="center"/>
    </xf>
    <xf numFmtId="0" fontId="22" fillId="0" borderId="9" xfId="0" applyFont="1" applyBorder="1" applyAlignment="1">
      <alignment horizontal="center" vertical="center"/>
    </xf>
    <xf numFmtId="0" fontId="29" fillId="11" borderId="3" xfId="0" applyFont="1" applyFill="1" applyBorder="1" applyAlignment="1">
      <alignment vertical="center" wrapText="1"/>
    </xf>
    <xf numFmtId="0" fontId="29" fillId="11" borderId="7" xfId="0" applyFont="1" applyFill="1" applyBorder="1" applyAlignment="1">
      <alignment horizontal="center" vertical="center" wrapText="1"/>
    </xf>
    <xf numFmtId="0" fontId="22" fillId="0" borderId="3" xfId="0" applyFont="1" applyBorder="1" applyAlignment="1">
      <alignment horizontal="left" vertical="center" wrapText="1"/>
    </xf>
    <xf numFmtId="0" fontId="22" fillId="0" borderId="0" xfId="0" applyFont="1" applyAlignment="1" applyProtection="1">
      <alignment horizontal="right" vertical="center"/>
      <protection locked="0"/>
    </xf>
    <xf numFmtId="0" fontId="37" fillId="8" borderId="4" xfId="0" applyFont="1" applyFill="1" applyBorder="1" applyAlignment="1">
      <alignment horizontal="right" vertical="center"/>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9" fillId="11" borderId="2" xfId="0" applyFont="1" applyFill="1" applyBorder="1" applyAlignment="1">
      <alignment horizontal="center" vertical="center" wrapText="1"/>
    </xf>
    <xf numFmtId="0" fontId="29" fillId="11"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0" fillId="3" borderId="5" xfId="0" applyFont="1" applyFill="1" applyBorder="1" applyAlignment="1" applyProtection="1">
      <alignment vertical="center" wrapText="1"/>
      <protection locked="0"/>
    </xf>
    <xf numFmtId="0" fontId="39" fillId="11" borderId="3" xfId="0" applyFont="1" applyFill="1" applyBorder="1" applyAlignment="1">
      <alignment vertical="center" wrapText="1"/>
    </xf>
    <xf numFmtId="0" fontId="2" fillId="3" borderId="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1"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22" fillId="11" borderId="1" xfId="0" applyFont="1" applyFill="1" applyBorder="1" applyAlignment="1">
      <alignment horizontal="left" vertical="center" wrapText="1"/>
    </xf>
    <xf numFmtId="0" fontId="15" fillId="0" borderId="11" xfId="0" applyFont="1" applyBorder="1" applyAlignment="1">
      <alignment vertical="center" wrapText="1"/>
    </xf>
    <xf numFmtId="0" fontId="15" fillId="0" borderId="5" xfId="0" applyFont="1" applyBorder="1" applyAlignment="1">
      <alignment vertical="center" wrapText="1"/>
    </xf>
    <xf numFmtId="0" fontId="22" fillId="0" borderId="0" xfId="0" applyFont="1" applyAlignment="1" applyProtection="1">
      <alignment vertical="center"/>
      <protection locked="0"/>
    </xf>
    <xf numFmtId="0" fontId="8" fillId="0" borderId="3" xfId="0" applyFont="1" applyBorder="1" applyAlignment="1">
      <alignment vertical="center" wrapText="1"/>
    </xf>
    <xf numFmtId="0" fontId="2"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0" borderId="3" xfId="0" applyBorder="1" applyAlignment="1">
      <alignment vertical="center"/>
    </xf>
    <xf numFmtId="1" fontId="3" fillId="3" borderId="1" xfId="0" applyNumberFormat="1" applyFont="1" applyFill="1" applyBorder="1" applyAlignment="1">
      <alignment horizontal="center" vertical="center" wrapText="1"/>
    </xf>
    <xf numFmtId="1" fontId="3" fillId="3"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34" fillId="3" borderId="1"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22" fillId="0" borderId="3" xfId="0" applyFont="1" applyBorder="1" applyAlignment="1">
      <alignment vertical="center"/>
    </xf>
    <xf numFmtId="0" fontId="44" fillId="9" borderId="3" xfId="0" applyFont="1" applyFill="1" applyBorder="1" applyAlignment="1">
      <alignment horizontal="right" vertical="center"/>
    </xf>
    <xf numFmtId="0" fontId="34" fillId="10" borderId="0" xfId="0" applyFont="1" applyFill="1" applyAlignment="1">
      <alignment horizontal="center" vertical="center" wrapText="1"/>
    </xf>
    <xf numFmtId="0" fontId="44" fillId="11" borderId="3" xfId="0" applyFont="1" applyFill="1" applyBorder="1" applyAlignment="1">
      <alignment horizontal="right" vertical="center"/>
    </xf>
    <xf numFmtId="0" fontId="0" fillId="7" borderId="0" xfId="0" applyFill="1" applyAlignment="1" applyProtection="1">
      <alignment vertical="center"/>
      <protection locked="0"/>
    </xf>
    <xf numFmtId="0" fontId="34" fillId="3" borderId="3" xfId="0" applyFont="1" applyFill="1" applyBorder="1" applyAlignment="1">
      <alignment vertical="center" wrapText="1"/>
    </xf>
    <xf numFmtId="0" fontId="37" fillId="0" borderId="3" xfId="0" applyFont="1" applyBorder="1" applyAlignment="1">
      <alignment horizontal="left" vertical="center" wrapText="1"/>
    </xf>
    <xf numFmtId="0" fontId="34" fillId="10" borderId="3" xfId="0" applyFont="1" applyFill="1" applyBorder="1" applyAlignment="1">
      <alignment vertical="center" wrapText="1"/>
    </xf>
    <xf numFmtId="0" fontId="0" fillId="6" borderId="0" xfId="0" applyFill="1" applyAlignment="1" applyProtection="1">
      <alignment vertical="center"/>
      <protection locked="0"/>
    </xf>
    <xf numFmtId="0" fontId="45" fillId="11" borderId="3" xfId="0" applyFont="1" applyFill="1" applyBorder="1" applyAlignment="1">
      <alignment horizontal="right" vertical="center"/>
    </xf>
    <xf numFmtId="0" fontId="45" fillId="11" borderId="1" xfId="0" applyFont="1" applyFill="1" applyBorder="1" applyAlignment="1">
      <alignment vertical="center" wrapText="1"/>
    </xf>
    <xf numFmtId="0" fontId="45" fillId="11" borderId="7" xfId="0" applyFont="1" applyFill="1" applyBorder="1" applyAlignment="1">
      <alignment vertical="center" wrapText="1"/>
    </xf>
    <xf numFmtId="0" fontId="45" fillId="11" borderId="2" xfId="0" applyFont="1" applyFill="1" applyBorder="1" applyAlignment="1">
      <alignment vertical="center" wrapText="1"/>
    </xf>
    <xf numFmtId="0" fontId="0" fillId="11" borderId="3" xfId="0" applyFill="1" applyBorder="1" applyAlignment="1">
      <alignment horizontal="left" vertical="top"/>
    </xf>
    <xf numFmtId="0" fontId="34" fillId="10" borderId="2" xfId="0" applyFont="1" applyFill="1" applyBorder="1" applyAlignment="1">
      <alignment vertical="center" wrapText="1"/>
    </xf>
    <xf numFmtId="0" fontId="44" fillId="9" borderId="4" xfId="0" applyFont="1" applyFill="1" applyBorder="1" applyAlignment="1">
      <alignment horizontal="right" vertical="center"/>
    </xf>
    <xf numFmtId="0" fontId="45" fillId="11" borderId="1" xfId="0" applyFont="1" applyFill="1" applyBorder="1" applyAlignment="1">
      <alignment horizontal="right" vertical="center" wrapText="1"/>
    </xf>
    <xf numFmtId="0" fontId="45" fillId="8" borderId="4" xfId="0" applyFont="1" applyFill="1" applyBorder="1" applyAlignment="1">
      <alignment horizontal="right" vertical="center"/>
    </xf>
    <xf numFmtId="0" fontId="45" fillId="12" borderId="4" xfId="0" applyFont="1" applyFill="1" applyBorder="1" applyAlignment="1">
      <alignment horizontal="right" vertical="center"/>
    </xf>
    <xf numFmtId="0" fontId="45" fillId="12" borderId="7" xfId="0" applyFont="1" applyFill="1" applyBorder="1" applyAlignment="1">
      <alignment vertical="center" wrapText="1"/>
    </xf>
    <xf numFmtId="0" fontId="0" fillId="12" borderId="0" xfId="0" applyFill="1" applyAlignment="1" applyProtection="1">
      <alignment vertical="center"/>
      <protection locked="0"/>
    </xf>
    <xf numFmtId="0" fontId="0" fillId="8" borderId="0" xfId="0" applyFill="1" applyAlignment="1" applyProtection="1">
      <alignment vertical="center"/>
      <protection locked="0"/>
    </xf>
    <xf numFmtId="0" fontId="45" fillId="8" borderId="10" xfId="0" applyFont="1" applyFill="1" applyBorder="1" applyAlignment="1">
      <alignment horizontal="right" vertical="center"/>
    </xf>
    <xf numFmtId="0" fontId="44" fillId="0" borderId="3" xfId="0" applyFont="1" applyBorder="1" applyAlignment="1">
      <alignment horizontal="right" vertical="center"/>
    </xf>
    <xf numFmtId="0" fontId="45" fillId="0" borderId="3" xfId="0" applyFont="1" applyBorder="1" applyAlignment="1">
      <alignment horizontal="right" vertical="center"/>
    </xf>
    <xf numFmtId="0" fontId="0" fillId="0" borderId="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5" fillId="8" borderId="3" xfId="0" applyFont="1" applyFill="1" applyBorder="1" applyAlignment="1">
      <alignment horizontal="right" vertical="center"/>
    </xf>
    <xf numFmtId="0" fontId="45" fillId="12" borderId="1" xfId="0" applyFont="1" applyFill="1" applyBorder="1" applyAlignment="1">
      <alignment horizontal="right" vertical="center" wrapText="1"/>
    </xf>
    <xf numFmtId="0" fontId="45" fillId="12" borderId="1" xfId="0" applyFont="1" applyFill="1" applyBorder="1" applyAlignment="1">
      <alignment vertical="center" wrapText="1"/>
    </xf>
    <xf numFmtId="0" fontId="37" fillId="8" borderId="3" xfId="0" applyFont="1" applyFill="1" applyBorder="1" applyAlignment="1">
      <alignment horizontal="right" vertical="center"/>
    </xf>
    <xf numFmtId="1" fontId="0" fillId="0" borderId="3" xfId="0" applyNumberFormat="1" applyBorder="1" applyAlignment="1">
      <alignment horizontal="right" vertical="center" wrapText="1"/>
    </xf>
    <xf numFmtId="0" fontId="0" fillId="0" borderId="0" xfId="0" applyAlignment="1">
      <alignment vertical="center" wrapText="1"/>
    </xf>
    <xf numFmtId="0" fontId="47" fillId="4" borderId="3" xfId="0" applyFont="1" applyFill="1" applyBorder="1" applyAlignment="1">
      <alignment horizontal="center" vertical="center" wrapText="1"/>
    </xf>
    <xf numFmtId="0" fontId="34" fillId="0" borderId="0" xfId="0" applyFont="1" applyAlignment="1">
      <alignment vertical="center"/>
    </xf>
    <xf numFmtId="1" fontId="34" fillId="0" borderId="3" xfId="0" applyNumberFormat="1" applyFont="1" applyBorder="1" applyAlignment="1">
      <alignment vertical="center" wrapText="1"/>
    </xf>
    <xf numFmtId="1" fontId="0" fillId="11" borderId="1" xfId="0" applyNumberFormat="1" applyFill="1" applyBorder="1" applyAlignment="1">
      <alignment horizontal="right" vertical="center" wrapText="1"/>
    </xf>
    <xf numFmtId="1" fontId="0" fillId="11" borderId="3" xfId="0" applyNumberFormat="1" applyFill="1" applyBorder="1" applyAlignment="1">
      <alignment horizontal="right" vertical="center" wrapText="1"/>
    </xf>
    <xf numFmtId="1" fontId="34" fillId="0" borderId="3" xfId="0" applyNumberFormat="1" applyFont="1" applyBorder="1" applyAlignment="1">
      <alignment horizontal="center" vertical="center" wrapText="1"/>
    </xf>
    <xf numFmtId="1" fontId="34" fillId="11" borderId="3" xfId="0" applyNumberFormat="1" applyFont="1" applyFill="1" applyBorder="1" applyAlignment="1">
      <alignment vertical="center" wrapText="1"/>
    </xf>
    <xf numFmtId="1" fontId="34" fillId="11" borderId="3" xfId="0" applyNumberFormat="1" applyFont="1" applyFill="1" applyBorder="1" applyAlignment="1">
      <alignment horizontal="center" vertical="center" wrapText="1"/>
    </xf>
    <xf numFmtId="1" fontId="34" fillId="3" borderId="3" xfId="0" applyNumberFormat="1" applyFont="1" applyFill="1" applyBorder="1" applyAlignment="1">
      <alignment vertical="center" wrapText="1"/>
    </xf>
    <xf numFmtId="1" fontId="34" fillId="10" borderId="3" xfId="0" applyNumberFormat="1" applyFont="1" applyFill="1" applyBorder="1" applyAlignment="1">
      <alignment vertical="center" wrapText="1"/>
    </xf>
    <xf numFmtId="1" fontId="22" fillId="11" borderId="1" xfId="0" applyNumberFormat="1" applyFont="1" applyFill="1" applyBorder="1" applyAlignment="1">
      <alignment horizontal="left" vertical="center" wrapText="1"/>
    </xf>
    <xf numFmtId="1" fontId="0" fillId="3" borderId="3" xfId="0" applyNumberFormat="1" applyFill="1" applyBorder="1" applyAlignment="1" applyProtection="1">
      <alignment vertical="center" wrapText="1"/>
      <protection locked="0"/>
    </xf>
    <xf numFmtId="1" fontId="0" fillId="11" borderId="3" xfId="0" applyNumberFormat="1" applyFill="1" applyBorder="1" applyAlignment="1" applyProtection="1">
      <alignment vertical="center" wrapText="1"/>
      <protection locked="0"/>
    </xf>
    <xf numFmtId="1" fontId="28" fillId="11" borderId="3" xfId="0" applyNumberFormat="1" applyFont="1" applyFill="1" applyBorder="1" applyAlignment="1">
      <alignment vertical="center" wrapText="1"/>
    </xf>
    <xf numFmtId="1" fontId="22" fillId="3" borderId="3" xfId="0" applyNumberFormat="1" applyFont="1" applyFill="1" applyBorder="1" applyAlignment="1">
      <alignment vertical="center" wrapText="1"/>
    </xf>
    <xf numFmtId="1" fontId="45" fillId="11" borderId="3" xfId="0" applyNumberFormat="1" applyFont="1" applyFill="1" applyBorder="1" applyAlignment="1">
      <alignment vertical="center" wrapText="1"/>
    </xf>
    <xf numFmtId="1" fontId="22" fillId="11" borderId="3" xfId="0" applyNumberFormat="1" applyFont="1" applyFill="1" applyBorder="1" applyAlignment="1">
      <alignment vertical="center" wrapText="1"/>
    </xf>
    <xf numFmtId="1" fontId="34" fillId="10" borderId="2" xfId="0" applyNumberFormat="1" applyFont="1" applyFill="1" applyBorder="1" applyAlignment="1">
      <alignment vertical="center" wrapText="1"/>
    </xf>
    <xf numFmtId="1" fontId="34" fillId="10" borderId="0" xfId="0" applyNumberFormat="1" applyFont="1" applyFill="1" applyAlignment="1">
      <alignment horizontal="center" vertical="center" wrapText="1"/>
    </xf>
    <xf numFmtId="1" fontId="45" fillId="11" borderId="1" xfId="0" applyNumberFormat="1" applyFont="1" applyFill="1" applyBorder="1" applyAlignment="1">
      <alignment vertical="center" wrapText="1"/>
    </xf>
    <xf numFmtId="1" fontId="45" fillId="11" borderId="2" xfId="0" applyNumberFormat="1" applyFont="1" applyFill="1" applyBorder="1" applyAlignment="1">
      <alignment vertical="center" wrapText="1"/>
    </xf>
    <xf numFmtId="1" fontId="45" fillId="11" borderId="1" xfId="0" applyNumberFormat="1" applyFont="1" applyFill="1" applyBorder="1" applyAlignment="1">
      <alignment horizontal="right" vertical="center" wrapText="1"/>
    </xf>
    <xf numFmtId="1" fontId="45" fillId="11" borderId="3" xfId="0" applyNumberFormat="1" applyFont="1" applyFill="1" applyBorder="1" applyAlignment="1">
      <alignment horizontal="right" vertical="center" wrapText="1"/>
    </xf>
    <xf numFmtId="1" fontId="45" fillId="12" borderId="3" xfId="0" applyNumberFormat="1" applyFont="1" applyFill="1" applyBorder="1" applyAlignment="1">
      <alignment vertical="center" wrapText="1"/>
    </xf>
    <xf numFmtId="1" fontId="34" fillId="8" borderId="3" xfId="0" applyNumberFormat="1" applyFont="1" applyFill="1" applyBorder="1" applyAlignment="1">
      <alignment vertical="center" wrapText="1"/>
    </xf>
    <xf numFmtId="1" fontId="34" fillId="8" borderId="3" xfId="0" applyNumberFormat="1" applyFont="1" applyFill="1" applyBorder="1" applyAlignment="1">
      <alignment horizontal="center" vertical="center" wrapText="1"/>
    </xf>
    <xf numFmtId="1" fontId="34" fillId="0" borderId="9" xfId="0" applyNumberFormat="1" applyFont="1" applyBorder="1" applyAlignment="1">
      <alignment vertical="center" wrapText="1"/>
    </xf>
    <xf numFmtId="1" fontId="34" fillId="12" borderId="3" xfId="0" applyNumberFormat="1" applyFont="1" applyFill="1" applyBorder="1" applyAlignment="1">
      <alignment vertical="center" wrapText="1"/>
    </xf>
    <xf numFmtId="0" fontId="34" fillId="3" borderId="0" xfId="0" applyFont="1" applyFill="1" applyAlignment="1">
      <alignment horizontal="center" vertical="center" wrapText="1"/>
    </xf>
    <xf numFmtId="0" fontId="0" fillId="0" borderId="4" xfId="0" applyBorder="1" applyAlignment="1">
      <alignment horizontal="right" vertical="center"/>
    </xf>
    <xf numFmtId="0" fontId="44" fillId="9" borderId="5" xfId="0" applyFont="1" applyFill="1" applyBorder="1" applyAlignment="1">
      <alignment horizontal="right" vertical="center"/>
    </xf>
    <xf numFmtId="0" fontId="34" fillId="10" borderId="14" xfId="0" applyFont="1" applyFill="1" applyBorder="1" applyAlignment="1">
      <alignment vertical="center" wrapText="1"/>
    </xf>
    <xf numFmtId="0" fontId="34" fillId="10" borderId="18" xfId="0" applyFont="1" applyFill="1" applyBorder="1" applyAlignment="1">
      <alignment vertical="center"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0" fontId="34" fillId="3" borderId="14" xfId="0" applyFont="1" applyFill="1" applyBorder="1" applyAlignment="1">
      <alignment horizontal="center" vertical="center" wrapText="1"/>
    </xf>
    <xf numFmtId="0" fontId="12" fillId="4" borderId="1" xfId="0" applyFont="1" applyFill="1" applyBorder="1" applyAlignment="1">
      <alignment vertical="center" wrapText="1"/>
    </xf>
    <xf numFmtId="0" fontId="34" fillId="0" borderId="3" xfId="0" applyFont="1" applyBorder="1" applyAlignment="1">
      <alignment vertical="center" wrapText="1"/>
    </xf>
    <xf numFmtId="0" fontId="2" fillId="0" borderId="3" xfId="0" applyFont="1" applyBorder="1" applyAlignment="1">
      <alignment horizontal="right" vertical="center"/>
    </xf>
    <xf numFmtId="0" fontId="2" fillId="3" borderId="0" xfId="0" applyFont="1" applyFill="1" applyAlignment="1">
      <alignment vertical="center" wrapText="1"/>
    </xf>
    <xf numFmtId="0" fontId="2" fillId="0" borderId="0" xfId="0" applyFont="1" applyAlignment="1">
      <alignment horizontal="right" vertical="center"/>
    </xf>
    <xf numFmtId="0" fontId="34" fillId="0" borderId="3" xfId="0" applyFont="1" applyBorder="1" applyAlignment="1">
      <alignment horizontal="right" vertical="center" wrapText="1"/>
    </xf>
    <xf numFmtId="1" fontId="10" fillId="11" borderId="3" xfId="0" applyNumberFormat="1" applyFont="1" applyFill="1" applyBorder="1" applyAlignment="1" applyProtection="1">
      <alignment vertical="center" wrapText="1"/>
      <protection locked="0"/>
    </xf>
    <xf numFmtId="1" fontId="12" fillId="4" borderId="3" xfId="0" applyNumberFormat="1" applyFont="1" applyFill="1" applyBorder="1" applyAlignment="1">
      <alignment horizontal="center" vertical="center" wrapText="1"/>
    </xf>
    <xf numFmtId="1" fontId="0" fillId="0" borderId="0" xfId="0" applyNumberFormat="1"/>
    <xf numFmtId="1" fontId="12" fillId="0" borderId="0" xfId="0" applyNumberFormat="1" applyFont="1" applyAlignment="1">
      <alignment horizontal="center" vertical="center" wrapText="1"/>
    </xf>
    <xf numFmtId="1" fontId="2" fillId="0" borderId="0" xfId="0" applyNumberFormat="1" applyFont="1" applyAlignment="1">
      <alignment vertical="center" wrapText="1"/>
    </xf>
    <xf numFmtId="1" fontId="0" fillId="0" borderId="0" xfId="0" applyNumberFormat="1" applyAlignment="1">
      <alignment vertical="center"/>
    </xf>
    <xf numFmtId="177" fontId="10" fillId="0" borderId="3" xfId="0" applyNumberFormat="1" applyFont="1" applyBorder="1" applyAlignment="1" applyProtection="1">
      <alignment vertical="center" wrapText="1"/>
      <protection locked="0"/>
    </xf>
    <xf numFmtId="177" fontId="34" fillId="0" borderId="3" xfId="0" applyNumberFormat="1" applyFont="1" applyBorder="1" applyAlignment="1">
      <alignment vertical="center" wrapText="1"/>
    </xf>
    <xf numFmtId="0" fontId="2" fillId="14" borderId="13" xfId="0" applyFont="1" applyFill="1" applyBorder="1" applyAlignment="1">
      <alignment vertical="center" wrapText="1"/>
    </xf>
    <xf numFmtId="0" fontId="34" fillId="0" borderId="3" xfId="0" applyFont="1" applyBorder="1" applyAlignment="1" applyProtection="1">
      <alignment horizontal="right" vertical="center" wrapText="1"/>
      <protection locked="0"/>
    </xf>
    <xf numFmtId="1" fontId="10" fillId="0" borderId="2" xfId="0" applyNumberFormat="1" applyFont="1" applyBorder="1" applyAlignment="1" applyProtection="1">
      <alignment vertical="center" wrapText="1"/>
      <protection locked="0"/>
    </xf>
    <xf numFmtId="1" fontId="34" fillId="0" borderId="0" xfId="0" applyNumberFormat="1" applyFont="1" applyAlignment="1">
      <alignment vertical="center"/>
    </xf>
    <xf numFmtId="1" fontId="39" fillId="3" borderId="3" xfId="0" applyNumberFormat="1" applyFont="1" applyFill="1" applyBorder="1" applyAlignment="1">
      <alignment vertical="center" wrapText="1"/>
    </xf>
    <xf numFmtId="0" fontId="8" fillId="13" borderId="5" xfId="0" applyFont="1" applyFill="1" applyBorder="1" applyAlignment="1">
      <alignment horizontal="right" vertical="center"/>
    </xf>
    <xf numFmtId="0" fontId="2" fillId="14" borderId="8" xfId="0" applyFont="1" applyFill="1" applyBorder="1" applyAlignment="1">
      <alignment vertical="center" wrapText="1"/>
    </xf>
    <xf numFmtId="1" fontId="2" fillId="3" borderId="2" xfId="0" applyNumberFormat="1" applyFont="1" applyFill="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7" fillId="0" borderId="0" xfId="1" applyFont="1" applyFill="1" applyBorder="1" applyAlignment="1" applyProtection="1">
      <alignment vertical="center" wrapText="1"/>
    </xf>
    <xf numFmtId="0" fontId="2" fillId="0" borderId="1" xfId="0" applyFont="1" applyBorder="1" applyAlignment="1">
      <alignment vertical="center" wrapText="1"/>
    </xf>
    <xf numFmtId="0" fontId="31" fillId="3" borderId="2" xfId="0" applyFont="1" applyFill="1" applyBorder="1" applyAlignment="1">
      <alignment horizontal="right" vertical="center" wrapText="1"/>
    </xf>
    <xf numFmtId="0" fontId="37" fillId="8" borderId="3" xfId="0" applyFont="1" applyFill="1" applyBorder="1" applyAlignment="1">
      <alignment vertical="center"/>
    </xf>
    <xf numFmtId="0" fontId="15" fillId="0" borderId="3" xfId="0" applyFont="1" applyBorder="1" applyAlignment="1" applyProtection="1">
      <alignment vertical="center" wrapText="1"/>
      <protection locked="0"/>
    </xf>
    <xf numFmtId="0" fontId="2" fillId="0" borderId="0" xfId="0" applyFont="1" applyAlignment="1">
      <alignment horizontal="left" vertical="center"/>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3" fillId="3" borderId="3" xfId="0"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2" fillId="0" borderId="12" xfId="0" applyFont="1" applyBorder="1" applyAlignment="1">
      <alignment horizontal="left" vertical="center"/>
    </xf>
    <xf numFmtId="0" fontId="3" fillId="0" borderId="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3" fillId="3" borderId="3"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18" fillId="9" borderId="12" xfId="0" applyFont="1" applyFill="1" applyBorder="1" applyAlignment="1">
      <alignment horizontal="center" vertical="center"/>
    </xf>
    <xf numFmtId="0" fontId="4" fillId="9" borderId="0" xfId="0" applyFont="1" applyFill="1" applyAlignment="1">
      <alignment horizontal="center" vertical="center"/>
    </xf>
    <xf numFmtId="0" fontId="17" fillId="9" borderId="0" xfId="0" applyFont="1" applyFill="1" applyAlignment="1">
      <alignment horizontal="center" vertical="center"/>
    </xf>
    <xf numFmtId="0" fontId="4" fillId="9" borderId="15" xfId="0" applyFont="1" applyFill="1" applyBorder="1" applyAlignment="1">
      <alignment horizontal="center" vertical="center" wrapText="1"/>
    </xf>
    <xf numFmtId="0" fontId="4" fillId="9" borderId="0" xfId="0" applyFont="1" applyFill="1" applyAlignment="1">
      <alignment horizontal="center" vertical="center" wrapText="1"/>
    </xf>
    <xf numFmtId="0" fontId="41" fillId="5" borderId="1" xfId="1" applyFont="1" applyBorder="1" applyAlignment="1" applyProtection="1">
      <alignment horizontal="center" vertical="center" wrapText="1"/>
    </xf>
    <xf numFmtId="0" fontId="41" fillId="5" borderId="7" xfId="1" applyFont="1" applyBorder="1" applyAlignment="1" applyProtection="1">
      <alignment horizontal="center" vertical="center" wrapText="1"/>
    </xf>
    <xf numFmtId="0" fontId="41" fillId="5" borderId="2" xfId="1" applyFont="1" applyBorder="1" applyAlignment="1" applyProtection="1">
      <alignment horizontal="center" vertical="center" wrapText="1"/>
    </xf>
    <xf numFmtId="0" fontId="0" fillId="0" borderId="3" xfId="0" applyBorder="1" applyAlignment="1" applyProtection="1">
      <alignment horizontal="center" vertical="center"/>
      <protection locked="0"/>
    </xf>
    <xf numFmtId="0" fontId="41" fillId="5" borderId="3" xfId="1" applyFont="1" applyBorder="1" applyAlignment="1" applyProtection="1">
      <alignment horizontal="center" vertical="center" wrapText="1"/>
    </xf>
    <xf numFmtId="0" fontId="14" fillId="9" borderId="6" xfId="0" applyFont="1" applyFill="1" applyBorder="1" applyAlignment="1">
      <alignment horizontal="center" vertical="center"/>
    </xf>
    <xf numFmtId="0" fontId="14" fillId="9" borderId="13" xfId="0" applyFont="1" applyFill="1" applyBorder="1" applyAlignment="1">
      <alignment horizontal="center" vertical="center"/>
    </xf>
    <xf numFmtId="0" fontId="34" fillId="0" borderId="3"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12" fillId="9" borderId="6" xfId="0" applyFont="1" applyFill="1" applyBorder="1" applyAlignment="1">
      <alignment horizontal="center" vertical="center"/>
    </xf>
    <xf numFmtId="0" fontId="12" fillId="9" borderId="1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2" fillId="11" borderId="1" xfId="0" applyFont="1" applyFill="1" applyBorder="1" applyAlignment="1">
      <alignment horizontal="right" vertical="center" wrapText="1"/>
    </xf>
    <xf numFmtId="0" fontId="22" fillId="11" borderId="2" xfId="0" applyFont="1" applyFill="1" applyBorder="1" applyAlignment="1">
      <alignment horizontal="right" vertical="center" wrapText="1"/>
    </xf>
    <xf numFmtId="0" fontId="0" fillId="3" borderId="1" xfId="0" applyFill="1" applyBorder="1" applyAlignment="1">
      <alignment horizontal="right" vertical="center" wrapText="1"/>
    </xf>
    <xf numFmtId="0" fontId="0" fillId="3" borderId="2" xfId="0" applyFill="1" applyBorder="1" applyAlignment="1">
      <alignment horizontal="right" vertical="center" wrapText="1"/>
    </xf>
    <xf numFmtId="0" fontId="34" fillId="3" borderId="1" xfId="0" applyFont="1" applyFill="1" applyBorder="1" applyAlignment="1">
      <alignment horizontal="right" vertical="center" wrapText="1"/>
    </xf>
    <xf numFmtId="0" fontId="34" fillId="3" borderId="7" xfId="0" applyFont="1" applyFill="1" applyBorder="1" applyAlignment="1">
      <alignment horizontal="right" vertical="center" wrapText="1"/>
    </xf>
    <xf numFmtId="0" fontId="34" fillId="3" borderId="2" xfId="0" applyFont="1" applyFill="1" applyBorder="1" applyAlignment="1">
      <alignment horizontal="right" vertical="center" wrapText="1"/>
    </xf>
    <xf numFmtId="0" fontId="22" fillId="11" borderId="3" xfId="0" applyFont="1" applyFill="1" applyBorder="1" applyAlignment="1">
      <alignment horizontal="center" vertical="center" wrapText="1"/>
    </xf>
    <xf numFmtId="1" fontId="0" fillId="0" borderId="3" xfId="0" applyNumberFormat="1" applyBorder="1" applyAlignment="1">
      <alignment horizontal="center" vertical="center" wrapText="1"/>
    </xf>
    <xf numFmtId="0" fontId="28" fillId="0" borderId="16" xfId="0" applyFont="1" applyBorder="1" applyAlignment="1">
      <alignment horizontal="left" vertical="center" wrapText="1"/>
    </xf>
    <xf numFmtId="0" fontId="28" fillId="0" borderId="7" xfId="0" applyFont="1" applyBorder="1" applyAlignment="1">
      <alignment horizontal="left" vertical="center" wrapText="1"/>
    </xf>
    <xf numFmtId="0" fontId="28" fillId="0" borderId="2" xfId="0" applyFont="1" applyBorder="1" applyAlignment="1">
      <alignment horizontal="left" vertical="center" wrapText="1"/>
    </xf>
    <xf numFmtId="0" fontId="28" fillId="3" borderId="1"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3" borderId="2" xfId="0" applyFont="1" applyFill="1" applyBorder="1" applyAlignment="1">
      <alignment horizontal="left" vertical="center" wrapText="1"/>
    </xf>
    <xf numFmtId="0" fontId="0" fillId="3" borderId="11" xfId="0" applyFill="1" applyBorder="1" applyAlignment="1">
      <alignmen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3" borderId="1" xfId="0" applyFill="1" applyBorder="1" applyAlignment="1">
      <alignment horizontal="left" vertical="center" wrapText="1"/>
    </xf>
    <xf numFmtId="0" fontId="0" fillId="3" borderId="7" xfId="0" applyFill="1" applyBorder="1" applyAlignment="1">
      <alignment horizontal="left" vertical="center" wrapText="1"/>
    </xf>
    <xf numFmtId="0" fontId="0" fillId="3" borderId="2" xfId="0" applyFill="1" applyBorder="1" applyAlignment="1">
      <alignment horizontal="left" vertical="center" wrapText="1"/>
    </xf>
    <xf numFmtId="0" fontId="44" fillId="9" borderId="3" xfId="0" applyFont="1" applyFill="1" applyBorder="1" applyAlignment="1">
      <alignment vertical="center" wrapText="1"/>
    </xf>
    <xf numFmtId="0" fontId="0" fillId="0" borderId="1"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2" xfId="0" applyBorder="1" applyAlignment="1">
      <alignment horizontal="center" vertical="center"/>
    </xf>
    <xf numFmtId="0" fontId="0" fillId="0" borderId="9" xfId="0" applyBorder="1" applyAlignment="1">
      <alignment horizontal="center" vertical="center"/>
    </xf>
    <xf numFmtId="0" fontId="45" fillId="11" borderId="1"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2" xfId="0" applyFont="1" applyFill="1" applyBorder="1" applyAlignment="1">
      <alignment horizontal="center" vertical="center" wrapText="1"/>
    </xf>
    <xf numFmtId="0" fontId="28" fillId="0" borderId="1" xfId="0" applyFont="1" applyBorder="1" applyAlignment="1">
      <alignment horizontal="left" vertical="center" wrapText="1"/>
    </xf>
    <xf numFmtId="0" fontId="44" fillId="9" borderId="1" xfId="0" applyFont="1" applyFill="1" applyBorder="1" applyAlignment="1">
      <alignment vertical="center" wrapText="1"/>
    </xf>
    <xf numFmtId="0" fontId="44" fillId="9" borderId="7" xfId="0" applyFont="1" applyFill="1" applyBorder="1" applyAlignment="1">
      <alignment vertical="center" wrapText="1"/>
    </xf>
    <xf numFmtId="0" fontId="44" fillId="9" borderId="2" xfId="0" applyFont="1" applyFill="1" applyBorder="1" applyAlignment="1">
      <alignment vertical="center" wrapText="1"/>
    </xf>
    <xf numFmtId="0" fontId="0" fillId="3" borderId="3" xfId="0" applyFill="1" applyBorder="1" applyAlignment="1">
      <alignment horizontal="left" vertical="center" wrapText="1"/>
    </xf>
    <xf numFmtId="0" fontId="22" fillId="11" borderId="1" xfId="0" applyFont="1" applyFill="1" applyBorder="1" applyAlignment="1">
      <alignment horizontal="left" vertical="center" wrapText="1"/>
    </xf>
    <xf numFmtId="0" fontId="22" fillId="11" borderId="7" xfId="0" applyFont="1" applyFill="1" applyBorder="1" applyAlignment="1">
      <alignment horizontal="left" vertical="center" wrapText="1"/>
    </xf>
    <xf numFmtId="0" fontId="28" fillId="0" borderId="3" xfId="0" applyFont="1" applyBorder="1" applyAlignment="1">
      <alignment horizontal="left" vertical="center"/>
    </xf>
    <xf numFmtId="0" fontId="34" fillId="3" borderId="3" xfId="0" applyFont="1" applyFill="1" applyBorder="1" applyAlignment="1">
      <alignment horizontal="center" vertical="center" wrapText="1"/>
    </xf>
    <xf numFmtId="0" fontId="35" fillId="0" borderId="3" xfId="0" applyFont="1" applyBorder="1" applyAlignment="1">
      <alignment horizontal="center" vertical="center" wrapText="1"/>
    </xf>
    <xf numFmtId="0" fontId="36" fillId="0" borderId="3" xfId="0" applyFont="1" applyBorder="1" applyAlignment="1">
      <alignment horizontal="center" vertical="center" wrapText="1"/>
    </xf>
    <xf numFmtId="0" fontId="44" fillId="9" borderId="5" xfId="0" applyFont="1" applyFill="1" applyBorder="1" applyAlignment="1">
      <alignment vertical="center" wrapText="1"/>
    </xf>
    <xf numFmtId="0" fontId="45" fillId="11" borderId="1" xfId="0" applyFont="1" applyFill="1" applyBorder="1" applyAlignment="1">
      <alignment horizontal="left" vertical="center" wrapText="1"/>
    </xf>
    <xf numFmtId="0" fontId="45" fillId="11" borderId="7" xfId="0" applyFont="1" applyFill="1" applyBorder="1" applyAlignment="1">
      <alignment horizontal="left" vertical="center" wrapText="1"/>
    </xf>
    <xf numFmtId="0" fontId="45" fillId="11" borderId="2" xfId="0" applyFont="1" applyFill="1" applyBorder="1" applyAlignment="1">
      <alignment horizontal="left" vertical="center" wrapText="1"/>
    </xf>
    <xf numFmtId="0" fontId="22" fillId="11" borderId="2" xfId="0" applyFont="1" applyFill="1" applyBorder="1" applyAlignment="1">
      <alignment horizontal="left" vertical="center" wrapText="1"/>
    </xf>
    <xf numFmtId="0" fontId="0" fillId="3" borderId="3" xfId="0" applyFill="1" applyBorder="1" applyAlignment="1">
      <alignment vertical="center" wrapText="1"/>
    </xf>
    <xf numFmtId="0" fontId="0" fillId="0" borderId="7" xfId="0" applyBorder="1" applyAlignment="1">
      <alignment horizontal="center" vertical="center"/>
    </xf>
    <xf numFmtId="0" fontId="0" fillId="8" borderId="1" xfId="0" applyFill="1" applyBorder="1" applyAlignment="1">
      <alignment horizontal="left" vertical="center" wrapText="1"/>
    </xf>
    <xf numFmtId="0" fontId="0" fillId="8" borderId="7" xfId="0" applyFill="1" applyBorder="1" applyAlignment="1">
      <alignment horizontal="left" vertical="center" wrapText="1"/>
    </xf>
    <xf numFmtId="0" fontId="0" fillId="8" borderId="2" xfId="0" applyFill="1"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28" fillId="0" borderId="10" xfId="0" applyFont="1" applyBorder="1" applyAlignment="1">
      <alignment horizontal="left" vertical="center" wrapText="1"/>
    </xf>
    <xf numFmtId="0" fontId="28" fillId="0" borderId="12" xfId="0" applyFont="1" applyBorder="1" applyAlignment="1">
      <alignment horizontal="left" vertical="center" wrapText="1"/>
    </xf>
    <xf numFmtId="0" fontId="28" fillId="0" borderId="9" xfId="0" applyFont="1" applyBorder="1" applyAlignment="1">
      <alignment horizontal="left" vertical="center" wrapText="1"/>
    </xf>
    <xf numFmtId="0" fontId="45" fillId="11" borderId="1" xfId="0" applyFont="1" applyFill="1" applyBorder="1" applyAlignment="1">
      <alignment horizontal="right" vertical="center" wrapText="1"/>
    </xf>
    <xf numFmtId="0" fontId="45" fillId="11" borderId="7" xfId="0" applyFont="1" applyFill="1" applyBorder="1" applyAlignment="1">
      <alignment horizontal="right" vertical="center" wrapText="1"/>
    </xf>
    <xf numFmtId="0" fontId="45" fillId="11" borderId="2" xfId="0" applyFont="1" applyFill="1" applyBorder="1" applyAlignment="1">
      <alignment horizontal="right" vertical="center" wrapText="1"/>
    </xf>
    <xf numFmtId="0" fontId="0" fillId="0" borderId="1" xfId="0" applyBorder="1" applyAlignment="1">
      <alignment horizontal="right" vertical="center"/>
    </xf>
    <xf numFmtId="0" fontId="0" fillId="0" borderId="7" xfId="0" applyBorder="1" applyAlignment="1">
      <alignment horizontal="right" vertical="center"/>
    </xf>
    <xf numFmtId="0" fontId="0" fillId="0" borderId="2" xfId="0" applyBorder="1" applyAlignment="1">
      <alignment horizontal="right" vertical="center"/>
    </xf>
    <xf numFmtId="0" fontId="28" fillId="0" borderId="3" xfId="0" applyFont="1" applyBorder="1" applyAlignment="1" applyProtection="1">
      <alignment horizontal="left" vertical="center"/>
      <protection locked="0"/>
    </xf>
    <xf numFmtId="0" fontId="0" fillId="3" borderId="7" xfId="0" applyFill="1" applyBorder="1" applyAlignment="1">
      <alignment horizontal="right" vertical="center" wrapText="1"/>
    </xf>
    <xf numFmtId="0" fontId="28" fillId="3" borderId="1" xfId="0" applyFont="1" applyFill="1" applyBorder="1" applyAlignment="1">
      <alignment horizontal="right" vertical="center" wrapText="1"/>
    </xf>
    <xf numFmtId="0" fontId="28" fillId="3" borderId="2" xfId="0" applyFont="1" applyFill="1" applyBorder="1" applyAlignment="1">
      <alignment horizontal="right" vertical="center" wrapText="1"/>
    </xf>
    <xf numFmtId="0" fontId="0" fillId="0" borderId="3" xfId="0" applyBorder="1" applyAlignment="1">
      <alignment horizontal="left" vertical="center" wrapText="1"/>
    </xf>
    <xf numFmtId="0" fontId="45" fillId="12" borderId="1" xfId="0" applyFont="1" applyFill="1" applyBorder="1" applyAlignment="1">
      <alignment horizontal="left" vertical="center" wrapText="1"/>
    </xf>
    <xf numFmtId="0" fontId="45" fillId="12" borderId="7" xfId="0" applyFont="1" applyFill="1" applyBorder="1" applyAlignment="1">
      <alignment horizontal="left" vertical="center" wrapText="1"/>
    </xf>
    <xf numFmtId="0" fontId="45" fillId="12" borderId="2" xfId="0" applyFont="1" applyFill="1" applyBorder="1" applyAlignment="1">
      <alignment horizontal="left" vertical="center" wrapText="1"/>
    </xf>
    <xf numFmtId="0" fontId="0" fillId="0" borderId="1" xfId="0" applyBorder="1" applyAlignment="1">
      <alignment horizontal="right" vertical="center" wrapText="1"/>
    </xf>
    <xf numFmtId="0" fontId="0" fillId="0" borderId="7" xfId="0" applyBorder="1" applyAlignment="1">
      <alignment horizontal="right" vertical="center" wrapText="1"/>
    </xf>
    <xf numFmtId="0" fontId="0" fillId="0" borderId="2" xfId="0" applyBorder="1" applyAlignment="1">
      <alignment horizontal="right" vertical="center" wrapText="1"/>
    </xf>
    <xf numFmtId="1" fontId="0" fillId="11" borderId="3" xfId="0" applyNumberFormat="1" applyFill="1" applyBorder="1" applyAlignment="1">
      <alignment horizontal="center" vertical="center" wrapText="1"/>
    </xf>
    <xf numFmtId="1" fontId="34" fillId="3" borderId="3" xfId="0" applyNumberFormat="1" applyFont="1" applyFill="1" applyBorder="1" applyAlignment="1">
      <alignment horizontal="right" vertical="center" wrapText="1"/>
    </xf>
    <xf numFmtId="0" fontId="0" fillId="0" borderId="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2" fillId="11" borderId="7" xfId="0" applyFont="1" applyFill="1" applyBorder="1" applyAlignment="1">
      <alignment horizontal="right" vertical="center" wrapText="1"/>
    </xf>
    <xf numFmtId="0" fontId="45" fillId="11" borderId="3" xfId="0" applyFont="1" applyFill="1" applyBorder="1" applyAlignment="1">
      <alignment horizontal="right"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0" xfId="0" applyFill="1" applyBorder="1" applyAlignment="1">
      <alignment horizontal="right" vertical="center" wrapText="1"/>
    </xf>
    <xf numFmtId="0" fontId="0" fillId="3" borderId="9" xfId="0" applyFill="1" applyBorder="1" applyAlignment="1">
      <alignment horizontal="right" vertical="center" wrapText="1"/>
    </xf>
    <xf numFmtId="0" fontId="0" fillId="3" borderId="14" xfId="0" applyFill="1" applyBorder="1" applyAlignment="1">
      <alignment horizontal="right" vertical="center" wrapText="1"/>
    </xf>
    <xf numFmtId="0" fontId="0" fillId="3" borderId="18" xfId="0" applyFill="1" applyBorder="1" applyAlignment="1">
      <alignment horizontal="right" vertical="center" wrapText="1"/>
    </xf>
    <xf numFmtId="0" fontId="0" fillId="3" borderId="6" xfId="0" applyFill="1" applyBorder="1" applyAlignment="1">
      <alignment horizontal="right" vertical="center" wrapText="1"/>
    </xf>
    <xf numFmtId="0" fontId="0" fillId="3" borderId="8" xfId="0" applyFill="1" applyBorder="1" applyAlignment="1">
      <alignment horizontal="right" vertical="center" wrapText="1"/>
    </xf>
    <xf numFmtId="1" fontId="0" fillId="3" borderId="1" xfId="0" applyNumberFormat="1" applyFill="1" applyBorder="1" applyAlignment="1">
      <alignment horizontal="right" vertical="center" wrapText="1"/>
    </xf>
    <xf numFmtId="1" fontId="0" fillId="3" borderId="2" xfId="0" applyNumberFormat="1" applyFill="1" applyBorder="1" applyAlignment="1">
      <alignment horizontal="right" vertical="center" wrapText="1"/>
    </xf>
    <xf numFmtId="1" fontId="0" fillId="3" borderId="3" xfId="0" applyNumberFormat="1" applyFill="1" applyBorder="1" applyAlignment="1">
      <alignment horizontal="center" vertical="center" wrapText="1"/>
    </xf>
    <xf numFmtId="0" fontId="45" fillId="11" borderId="3" xfId="0" applyFont="1" applyFill="1" applyBorder="1" applyAlignment="1">
      <alignment horizontal="center" vertical="center" wrapText="1"/>
    </xf>
    <xf numFmtId="0" fontId="0" fillId="8" borderId="3" xfId="0" applyFill="1" applyBorder="1" applyAlignment="1">
      <alignment horizontal="center" vertical="center" wrapText="1"/>
    </xf>
    <xf numFmtId="0" fontId="0" fillId="8" borderId="1" xfId="0" applyFill="1" applyBorder="1" applyAlignment="1">
      <alignment horizontal="center" vertical="center" wrapText="1"/>
    </xf>
    <xf numFmtId="0" fontId="0" fillId="8" borderId="7" xfId="0" applyFill="1" applyBorder="1" applyAlignment="1">
      <alignment horizontal="center" vertical="center" wrapText="1"/>
    </xf>
    <xf numFmtId="0" fontId="0" fillId="8" borderId="2" xfId="0" applyFill="1" applyBorder="1" applyAlignment="1">
      <alignment horizontal="center" vertical="center" wrapText="1"/>
    </xf>
    <xf numFmtId="0" fontId="49" fillId="5" borderId="3" xfId="1" applyFont="1" applyBorder="1" applyAlignment="1" applyProtection="1">
      <alignment horizontal="center" vertical="center" wrapText="1"/>
    </xf>
    <xf numFmtId="0" fontId="47" fillId="4" borderId="0" xfId="0" applyFont="1" applyFill="1" applyAlignment="1">
      <alignment horizontal="center" vertical="center" wrapText="1"/>
    </xf>
    <xf numFmtId="0" fontId="47" fillId="4" borderId="18" xfId="0" applyFont="1" applyFill="1" applyBorder="1" applyAlignment="1">
      <alignment horizontal="center" vertical="center" wrapText="1"/>
    </xf>
    <xf numFmtId="0" fontId="45" fillId="0" borderId="3" xfId="0" applyFont="1" applyBorder="1" applyAlignment="1">
      <alignment horizontal="center" vertical="center"/>
    </xf>
    <xf numFmtId="0" fontId="0" fillId="0" borderId="3" xfId="0" applyBorder="1" applyAlignment="1">
      <alignment horizontal="left" vertical="center"/>
    </xf>
    <xf numFmtId="0" fontId="45" fillId="8" borderId="3" xfId="0" applyFont="1" applyFill="1" applyBorder="1" applyAlignment="1">
      <alignment horizontal="center" vertical="center"/>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8" fillId="0" borderId="6" xfId="0" applyFont="1" applyBorder="1" applyAlignment="1">
      <alignment horizontal="left" vertical="center" wrapText="1"/>
    </xf>
    <xf numFmtId="0" fontId="28" fillId="0" borderId="13" xfId="0" applyFont="1" applyBorder="1" applyAlignment="1">
      <alignment horizontal="left" vertical="center" wrapText="1"/>
    </xf>
    <xf numFmtId="0" fontId="28" fillId="0" borderId="8" xfId="0" applyFont="1" applyBorder="1" applyAlignment="1">
      <alignment horizontal="left"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wrapText="1"/>
    </xf>
    <xf numFmtId="1" fontId="0" fillId="0" borderId="1" xfId="0" applyNumberFormat="1" applyBorder="1" applyAlignment="1">
      <alignment horizontal="right" vertical="center" wrapText="1"/>
    </xf>
    <xf numFmtId="1" fontId="0" fillId="0" borderId="7" xfId="0" applyNumberFormat="1" applyBorder="1" applyAlignment="1">
      <alignment horizontal="right" vertical="center" wrapText="1"/>
    </xf>
    <xf numFmtId="1" fontId="0" fillId="0" borderId="2" xfId="0" applyNumberFormat="1" applyBorder="1" applyAlignment="1">
      <alignment horizontal="right" vertical="center" wrapText="1"/>
    </xf>
    <xf numFmtId="1" fontId="0" fillId="0" borderId="1" xfId="0" applyNumberFormat="1" applyBorder="1" applyAlignment="1">
      <alignment horizontal="right" vertical="center"/>
    </xf>
    <xf numFmtId="1" fontId="0" fillId="0" borderId="7" xfId="0" applyNumberFormat="1" applyBorder="1" applyAlignment="1">
      <alignment horizontal="right" vertical="center"/>
    </xf>
    <xf numFmtId="1" fontId="0" fillId="0" borderId="2" xfId="0" applyNumberFormat="1" applyBorder="1" applyAlignment="1">
      <alignment horizontal="right" vertical="center"/>
    </xf>
    <xf numFmtId="0" fontId="15" fillId="3" borderId="4"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 fillId="0" borderId="3" xfId="0" applyFont="1" applyBorder="1" applyAlignment="1">
      <alignment horizontal="right" vertical="center"/>
    </xf>
    <xf numFmtId="0" fontId="8" fillId="13" borderId="3" xfId="0" applyFont="1" applyFill="1" applyBorder="1" applyAlignment="1">
      <alignment vertical="center" wrapText="1"/>
    </xf>
    <xf numFmtId="0" fontId="2" fillId="3" borderId="1"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1" fillId="0" borderId="1" xfId="0" applyFont="1" applyBorder="1" applyAlignment="1">
      <alignment horizontal="left" vertical="center" wrapText="1"/>
    </xf>
    <xf numFmtId="0" fontId="21" fillId="0" borderId="7" xfId="0" applyFont="1" applyBorder="1" applyAlignment="1">
      <alignment horizontal="left" vertical="center" wrapText="1"/>
    </xf>
    <xf numFmtId="0" fontId="21" fillId="0" borderId="2" xfId="0" applyFont="1" applyBorder="1" applyAlignment="1">
      <alignment horizontal="left" vertical="center" wrapText="1"/>
    </xf>
    <xf numFmtId="0" fontId="10" fillId="3" borderId="7"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3" fillId="13" borderId="3" xfId="0" applyFont="1" applyFill="1" applyBorder="1" applyAlignment="1">
      <alignment vertical="center" wrapText="1"/>
    </xf>
    <xf numFmtId="0" fontId="43" fillId="3"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3" borderId="4" xfId="0" applyFont="1" applyFill="1" applyBorder="1" applyAlignment="1">
      <alignment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8" fillId="0" borderId="3" xfId="0" applyFont="1" applyBorder="1" applyAlignment="1">
      <alignment horizontal="left" vertical="center" wrapText="1"/>
    </xf>
    <xf numFmtId="0" fontId="29" fillId="11" borderId="1" xfId="0" applyFont="1" applyFill="1" applyBorder="1" applyAlignment="1">
      <alignment horizontal="left" vertical="center" wrapText="1"/>
    </xf>
    <xf numFmtId="0" fontId="29" fillId="11" borderId="7" xfId="0" applyFont="1" applyFill="1" applyBorder="1" applyAlignment="1">
      <alignment horizontal="left" vertical="center" wrapText="1"/>
    </xf>
    <xf numFmtId="0" fontId="29" fillId="11" borderId="2" xfId="0" applyFont="1" applyFill="1" applyBorder="1" applyAlignment="1">
      <alignment horizontal="left" vertical="center" wrapText="1"/>
    </xf>
    <xf numFmtId="0" fontId="0" fillId="8" borderId="3" xfId="0" applyFill="1" applyBorder="1" applyAlignment="1">
      <alignment horizontal="left" vertical="center" wrapText="1"/>
    </xf>
    <xf numFmtId="0" fontId="9" fillId="3" borderId="3" xfId="0" applyFont="1" applyFill="1" applyBorder="1" applyAlignment="1">
      <alignment horizontal="right" vertical="center" wrapText="1"/>
    </xf>
    <xf numFmtId="176" fontId="0" fillId="0" borderId="1" xfId="0" applyNumberFormat="1" applyBorder="1" applyAlignment="1">
      <alignment horizontal="center" vertical="center"/>
    </xf>
    <xf numFmtId="176" fontId="0" fillId="0" borderId="7" xfId="0" applyNumberFormat="1" applyBorder="1" applyAlignment="1">
      <alignment horizontal="center" vertical="center"/>
    </xf>
    <xf numFmtId="176" fontId="0" fillId="0" borderId="2" xfId="0" applyNumberFormat="1" applyBorder="1" applyAlignment="1">
      <alignment horizontal="center" vertical="center"/>
    </xf>
    <xf numFmtId="0" fontId="0" fillId="3" borderId="3" xfId="0"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22" fillId="0" borderId="11" xfId="0" applyFont="1" applyBorder="1" applyAlignment="1">
      <alignment horizontal="right" vertical="center"/>
    </xf>
    <xf numFmtId="0" fontId="8" fillId="13" borderId="5" xfId="0" applyFont="1" applyFill="1" applyBorder="1" applyAlignment="1">
      <alignment vertical="center" wrapText="1"/>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176" fontId="22" fillId="0" borderId="11" xfId="0" applyNumberFormat="1" applyFont="1" applyBorder="1" applyAlignment="1">
      <alignment horizontal="center" vertical="center"/>
    </xf>
    <xf numFmtId="176" fontId="22" fillId="0" borderId="5" xfId="0" applyNumberFormat="1" applyFont="1" applyBorder="1" applyAlignment="1">
      <alignment horizontal="center" vertical="center"/>
    </xf>
    <xf numFmtId="0" fontId="9" fillId="3" borderId="1" xfId="0" applyFont="1" applyFill="1" applyBorder="1" applyAlignment="1">
      <alignment horizontal="right" vertical="center" wrapText="1"/>
    </xf>
    <xf numFmtId="0" fontId="9" fillId="3" borderId="2" xfId="0" applyFont="1" applyFill="1" applyBorder="1" applyAlignment="1">
      <alignment horizontal="right" vertical="center" wrapText="1"/>
    </xf>
    <xf numFmtId="0" fontId="0" fillId="3" borderId="11" xfId="0" applyFill="1" applyBorder="1" applyAlignment="1">
      <alignment horizontal="center" vertical="center" wrapText="1"/>
    </xf>
    <xf numFmtId="176" fontId="22" fillId="0" borderId="4" xfId="0" applyNumberFormat="1" applyFont="1" applyBorder="1" applyAlignment="1">
      <alignment horizontal="center" vertical="center"/>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11" borderId="1" xfId="0" applyFill="1" applyBorder="1" applyAlignment="1">
      <alignment horizontal="left" vertical="center" wrapText="1"/>
    </xf>
    <xf numFmtId="0" fontId="0" fillId="0" borderId="5" xfId="0" applyBorder="1" applyAlignment="1">
      <alignment horizontal="center" vertical="center" wrapText="1"/>
    </xf>
    <xf numFmtId="0" fontId="0" fillId="0" borderId="3" xfId="0" applyBorder="1" applyAlignment="1">
      <alignment horizontal="center" vertical="center"/>
    </xf>
    <xf numFmtId="0" fontId="37" fillId="0" borderId="3" xfId="0" applyFont="1" applyBorder="1" applyAlignment="1">
      <alignment horizontal="left" vertical="center" wrapText="1"/>
    </xf>
    <xf numFmtId="0" fontId="12" fillId="4" borderId="12" xfId="0" applyFont="1" applyFill="1" applyBorder="1" applyAlignment="1">
      <alignment horizontal="center" vertical="center" wrapText="1"/>
    </xf>
    <xf numFmtId="0" fontId="12" fillId="4" borderId="0" xfId="0" applyFont="1" applyFill="1" applyAlignment="1">
      <alignment horizontal="center" vertical="center" wrapText="1"/>
    </xf>
    <xf numFmtId="0" fontId="2" fillId="3" borderId="3" xfId="0" applyFont="1" applyFill="1" applyBorder="1" applyAlignment="1">
      <alignment horizontal="right" vertical="center" wrapText="1"/>
    </xf>
    <xf numFmtId="0" fontId="7" fillId="3" borderId="3" xfId="0" applyFont="1" applyFill="1" applyBorder="1" applyAlignment="1">
      <alignment horizontal="center" vertical="center" wrapText="1"/>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2" fillId="3" borderId="3"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7" xfId="0" applyFont="1" applyBorder="1" applyAlignment="1">
      <alignment horizontal="left" vertical="center" wrapText="1"/>
    </xf>
    <xf numFmtId="0" fontId="32" fillId="0" borderId="2" xfId="0" applyFont="1" applyBorder="1" applyAlignment="1">
      <alignment horizontal="left" vertical="center" wrapText="1"/>
    </xf>
    <xf numFmtId="0" fontId="8" fillId="13" borderId="1" xfId="0" applyFont="1" applyFill="1" applyBorder="1" applyAlignment="1">
      <alignment vertical="center" wrapText="1"/>
    </xf>
    <xf numFmtId="0" fontId="8" fillId="13" borderId="7" xfId="0" applyFont="1" applyFill="1" applyBorder="1" applyAlignment="1">
      <alignment vertical="center" wrapText="1"/>
    </xf>
    <xf numFmtId="0" fontId="8" fillId="13" borderId="2" xfId="0" applyFont="1" applyFill="1" applyBorder="1" applyAlignment="1">
      <alignment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29" fillId="12" borderId="1" xfId="0" applyFont="1" applyFill="1" applyBorder="1" applyAlignment="1">
      <alignment horizontal="right" vertical="center" wrapText="1"/>
    </xf>
    <xf numFmtId="0" fontId="29" fillId="12" borderId="2" xfId="0" applyFont="1" applyFill="1" applyBorder="1" applyAlignment="1">
      <alignment horizontal="right" vertical="center" wrapText="1"/>
    </xf>
    <xf numFmtId="0" fontId="0" fillId="3" borderId="4" xfId="0" applyFill="1" applyBorder="1" applyAlignment="1">
      <alignment horizontal="right" vertical="center" wrapText="1"/>
    </xf>
    <xf numFmtId="0" fontId="0" fillId="3" borderId="5" xfId="0" applyFill="1" applyBorder="1" applyAlignment="1">
      <alignment horizontal="right"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9" fillId="3" borderId="7" xfId="0" applyFont="1" applyFill="1" applyBorder="1" applyAlignment="1">
      <alignment horizontal="right" vertical="center" wrapText="1"/>
    </xf>
    <xf numFmtId="0" fontId="33" fillId="0" borderId="10" xfId="0" applyFont="1" applyBorder="1" applyAlignment="1">
      <alignment horizontal="left" vertical="center" wrapText="1"/>
    </xf>
    <xf numFmtId="0" fontId="33" fillId="0" borderId="12" xfId="0" applyFont="1" applyBorder="1" applyAlignment="1">
      <alignment horizontal="left" vertical="center" wrapText="1"/>
    </xf>
    <xf numFmtId="0" fontId="33" fillId="0" borderId="9" xfId="0" applyFont="1" applyBorder="1" applyAlignment="1">
      <alignment horizontal="left" vertical="center" wrapText="1"/>
    </xf>
    <xf numFmtId="0" fontId="33" fillId="0" borderId="6" xfId="0" applyFont="1" applyBorder="1" applyAlignment="1">
      <alignment horizontal="left" vertical="center" wrapText="1"/>
    </xf>
    <xf numFmtId="0" fontId="33" fillId="0" borderId="13" xfId="0" applyFont="1" applyBorder="1" applyAlignment="1">
      <alignment horizontal="left" vertical="center" wrapText="1"/>
    </xf>
    <xf numFmtId="0" fontId="33" fillId="0" borderId="8" xfId="0" applyFont="1" applyBorder="1" applyAlignment="1">
      <alignment horizontal="left" vertical="center" wrapText="1"/>
    </xf>
    <xf numFmtId="0" fontId="0" fillId="3" borderId="11" xfId="0" applyFill="1" applyBorder="1" applyAlignment="1">
      <alignment horizontal="right" vertical="center" wrapText="1"/>
    </xf>
    <xf numFmtId="0" fontId="9" fillId="12" borderId="1" xfId="0" applyFont="1" applyFill="1" applyBorder="1" applyAlignment="1">
      <alignment horizontal="right" vertical="center"/>
    </xf>
    <xf numFmtId="0" fontId="9" fillId="12" borderId="2" xfId="0" applyFont="1" applyFill="1" applyBorder="1" applyAlignment="1">
      <alignment horizontal="right" vertical="center"/>
    </xf>
    <xf numFmtId="0" fontId="0" fillId="3" borderId="10" xfId="0" applyFill="1" applyBorder="1" applyAlignment="1">
      <alignment horizontal="left" vertical="center" wrapText="1"/>
    </xf>
    <xf numFmtId="0" fontId="0" fillId="3" borderId="12" xfId="0" applyFill="1" applyBorder="1" applyAlignment="1">
      <alignment horizontal="left" vertical="center" wrapText="1"/>
    </xf>
    <xf numFmtId="0" fontId="0" fillId="3" borderId="9" xfId="0" applyFill="1" applyBorder="1" applyAlignment="1">
      <alignment horizontal="left" vertical="center" wrapText="1"/>
    </xf>
    <xf numFmtId="0" fontId="0" fillId="3" borderId="13" xfId="0" applyFill="1"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29" fillId="12" borderId="1" xfId="0" applyFont="1" applyFill="1" applyBorder="1" applyAlignment="1">
      <alignment horizontal="left" vertical="center" wrapText="1"/>
    </xf>
    <xf numFmtId="0" fontId="29" fillId="12" borderId="7" xfId="0" applyFont="1" applyFill="1" applyBorder="1" applyAlignment="1">
      <alignment horizontal="left" vertical="center" wrapText="1"/>
    </xf>
    <xf numFmtId="0" fontId="22" fillId="0" borderId="11" xfId="0" applyFont="1" applyBorder="1" applyAlignment="1">
      <alignment horizontal="center" vertical="center"/>
    </xf>
    <xf numFmtId="0" fontId="22" fillId="12" borderId="1" xfId="0" applyFont="1" applyFill="1" applyBorder="1" applyAlignment="1">
      <alignment horizontal="right" vertical="center"/>
    </xf>
    <xf numFmtId="0" fontId="22" fillId="12" borderId="2" xfId="0" applyFont="1" applyFill="1" applyBorder="1" applyAlignment="1">
      <alignment horizontal="right" vertical="center"/>
    </xf>
    <xf numFmtId="0" fontId="43" fillId="0" borderId="1"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2" xfId="0" applyFont="1" applyBorder="1" applyAlignment="1">
      <alignment horizontal="center" vertical="center" wrapText="1"/>
    </xf>
  </cellXfs>
  <cellStyles count="2">
    <cellStyle name="常规" xfId="0" builtinId="0"/>
    <cellStyle name="注释" xfId="1" builtinId="10"/>
  </cellStyles>
  <dxfs count="20">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
      <fill>
        <patternFill>
          <fgColor indexed="64"/>
          <bgColor indexed="42"/>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209550</xdr:rowOff>
    </xdr:from>
    <xdr:to>
      <xdr:col>1</xdr:col>
      <xdr:colOff>876300</xdr:colOff>
      <xdr:row>0</xdr:row>
      <xdr:rowOff>2001846</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552700" y="209550"/>
          <a:ext cx="2286000" cy="1792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381000</xdr:colOff>
          <xdr:row>5</xdr:row>
          <xdr:rowOff>228600</xdr:rowOff>
        </xdr:from>
        <xdr:to>
          <xdr:col>7</xdr:col>
          <xdr:colOff>381000</xdr:colOff>
          <xdr:row>5</xdr:row>
          <xdr:rowOff>428625</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66675</xdr:rowOff>
        </xdr:from>
        <xdr:to>
          <xdr:col>6</xdr:col>
          <xdr:colOff>790575</xdr:colOff>
          <xdr:row>13</xdr:row>
          <xdr:rowOff>266700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66675</xdr:rowOff>
        </xdr:from>
        <xdr:to>
          <xdr:col>7</xdr:col>
          <xdr:colOff>0</xdr:colOff>
          <xdr:row>14</xdr:row>
          <xdr:rowOff>266700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66675</xdr:rowOff>
        </xdr:from>
        <xdr:to>
          <xdr:col>6</xdr:col>
          <xdr:colOff>790575</xdr:colOff>
          <xdr:row>15</xdr:row>
          <xdr:rowOff>266700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66675</xdr:rowOff>
        </xdr:from>
        <xdr:to>
          <xdr:col>7</xdr:col>
          <xdr:colOff>0</xdr:colOff>
          <xdr:row>16</xdr:row>
          <xdr:rowOff>266700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66675</xdr:rowOff>
        </xdr:from>
        <xdr:to>
          <xdr:col>6</xdr:col>
          <xdr:colOff>790575</xdr:colOff>
          <xdr:row>20</xdr:row>
          <xdr:rowOff>266700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66675</xdr:rowOff>
        </xdr:from>
        <xdr:to>
          <xdr:col>6</xdr:col>
          <xdr:colOff>790575</xdr:colOff>
          <xdr:row>22</xdr:row>
          <xdr:rowOff>266700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66675</xdr:rowOff>
        </xdr:from>
        <xdr:to>
          <xdr:col>6</xdr:col>
          <xdr:colOff>790575</xdr:colOff>
          <xdr:row>23</xdr:row>
          <xdr:rowOff>266700</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66675</xdr:rowOff>
        </xdr:from>
        <xdr:to>
          <xdr:col>6</xdr:col>
          <xdr:colOff>790575</xdr:colOff>
          <xdr:row>31</xdr:row>
          <xdr:rowOff>266700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38</xdr:row>
          <xdr:rowOff>66675</xdr:rowOff>
        </xdr:from>
        <xdr:to>
          <xdr:col>6</xdr:col>
          <xdr:colOff>790575</xdr:colOff>
          <xdr:row>38</xdr:row>
          <xdr:rowOff>266700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54</xdr:row>
          <xdr:rowOff>85725</xdr:rowOff>
        </xdr:from>
        <xdr:to>
          <xdr:col>6</xdr:col>
          <xdr:colOff>762000</xdr:colOff>
          <xdr:row>54</xdr:row>
          <xdr:rowOff>428625</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85725</xdr:rowOff>
        </xdr:from>
        <xdr:to>
          <xdr:col>4</xdr:col>
          <xdr:colOff>647700</xdr:colOff>
          <xdr:row>5</xdr:row>
          <xdr:rowOff>314325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xdr:row>
          <xdr:rowOff>38100</xdr:rowOff>
        </xdr:from>
        <xdr:to>
          <xdr:col>6</xdr:col>
          <xdr:colOff>800100</xdr:colOff>
          <xdr:row>5</xdr:row>
          <xdr:rowOff>371475</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85725</xdr:rowOff>
        </xdr:from>
        <xdr:to>
          <xdr:col>4</xdr:col>
          <xdr:colOff>647700</xdr:colOff>
          <xdr:row>23</xdr:row>
          <xdr:rowOff>314325</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23</xdr:row>
          <xdr:rowOff>38100</xdr:rowOff>
        </xdr:from>
        <xdr:to>
          <xdr:col>6</xdr:col>
          <xdr:colOff>800100</xdr:colOff>
          <xdr:row>23</xdr:row>
          <xdr:rowOff>381000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29</xdr:row>
          <xdr:rowOff>85725</xdr:rowOff>
        </xdr:from>
        <xdr:to>
          <xdr:col>4</xdr:col>
          <xdr:colOff>647700</xdr:colOff>
          <xdr:row>29</xdr:row>
          <xdr:rowOff>314325</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29</xdr:row>
          <xdr:rowOff>38100</xdr:rowOff>
        </xdr:from>
        <xdr:to>
          <xdr:col>6</xdr:col>
          <xdr:colOff>800100</xdr:colOff>
          <xdr:row>30</xdr:row>
          <xdr:rowOff>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5</xdr:row>
          <xdr:rowOff>38100</xdr:rowOff>
        </xdr:from>
        <xdr:to>
          <xdr:col>6</xdr:col>
          <xdr:colOff>800100</xdr:colOff>
          <xdr:row>6</xdr:row>
          <xdr:rowOff>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1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31"/>
  <sheetViews>
    <sheetView showGridLines="0" tabSelected="1" zoomScaleNormal="100" workbookViewId="0">
      <selection activeCell="G3" sqref="G3"/>
    </sheetView>
  </sheetViews>
  <sheetFormatPr defaultColWidth="11.42578125" defaultRowHeight="12.75"/>
  <cols>
    <col min="1" max="1" width="59.42578125" style="2" bestFit="1" customWidth="1"/>
    <col min="2" max="2" width="27.42578125" style="2" customWidth="1"/>
    <col min="3" max="3" width="23.140625" style="2" customWidth="1"/>
    <col min="4" max="16384" width="11.42578125" style="2"/>
  </cols>
  <sheetData>
    <row r="1" spans="1:3" ht="169.7" customHeight="1">
      <c r="A1" s="283"/>
      <c r="B1" s="283"/>
      <c r="C1" s="283"/>
    </row>
    <row r="2" spans="1:3" ht="36.75" customHeight="1">
      <c r="A2" s="275" t="s">
        <v>0</v>
      </c>
      <c r="B2" s="275"/>
      <c r="C2" s="275"/>
    </row>
    <row r="3" spans="1:3" ht="54.75" customHeight="1">
      <c r="A3" s="276" t="s">
        <v>1</v>
      </c>
      <c r="B3" s="277"/>
      <c r="C3" s="277"/>
    </row>
    <row r="4" spans="1:3">
      <c r="B4" s="15"/>
    </row>
    <row r="5" spans="1:3" ht="90.95" customHeight="1">
      <c r="A5" s="280" t="s">
        <v>2</v>
      </c>
      <c r="B5" s="281"/>
      <c r="C5" s="282"/>
    </row>
    <row r="6" spans="1:3">
      <c r="B6" s="15"/>
      <c r="C6" s="28" t="s">
        <v>3</v>
      </c>
    </row>
    <row r="7" spans="1:3" ht="23.25">
      <c r="A7" s="278" t="s">
        <v>4</v>
      </c>
      <c r="B7" s="279"/>
      <c r="C7" s="279"/>
    </row>
    <row r="8" spans="1:3" ht="24.75" customHeight="1">
      <c r="A8" s="259" t="s">
        <v>5</v>
      </c>
      <c r="B8" s="259"/>
      <c r="C8" s="15"/>
    </row>
    <row r="9" spans="1:3" ht="24.75" customHeight="1">
      <c r="A9" s="266"/>
      <c r="B9" s="267"/>
      <c r="C9" s="268"/>
    </row>
    <row r="10" spans="1:3" ht="24.75" customHeight="1">
      <c r="A10" s="259" t="s">
        <v>6</v>
      </c>
      <c r="B10" s="259"/>
    </row>
    <row r="11" spans="1:3" ht="24.75" customHeight="1">
      <c r="A11" s="261"/>
      <c r="B11" s="261"/>
      <c r="C11" s="261"/>
    </row>
    <row r="12" spans="1:3" ht="24.75" customHeight="1">
      <c r="A12" s="62" t="s">
        <v>7</v>
      </c>
      <c r="B12" s="260"/>
      <c r="C12" s="260"/>
    </row>
    <row r="13" spans="1:3" ht="24.75" customHeight="1">
      <c r="A13" s="62" t="s">
        <v>8</v>
      </c>
      <c r="B13" s="260"/>
      <c r="C13" s="260"/>
    </row>
    <row r="14" spans="1:3" ht="24.75" customHeight="1">
      <c r="A14" s="139" t="s">
        <v>9</v>
      </c>
      <c r="B14" s="260"/>
      <c r="C14" s="260"/>
    </row>
    <row r="15" spans="1:3" ht="24.75" customHeight="1">
      <c r="A15" s="25" t="s">
        <v>10</v>
      </c>
      <c r="B15" s="15"/>
    </row>
    <row r="16" spans="1:3" ht="24.75" customHeight="1">
      <c r="A16" s="269"/>
      <c r="B16" s="270"/>
      <c r="C16" s="271"/>
    </row>
    <row r="17" spans="1:3" ht="24.75" customHeight="1">
      <c r="A17" s="25" t="s">
        <v>11</v>
      </c>
      <c r="B17" s="15"/>
    </row>
    <row r="18" spans="1:3" ht="24.75" customHeight="1">
      <c r="A18" s="62" t="s">
        <v>12</v>
      </c>
      <c r="B18" s="273"/>
      <c r="C18" s="274"/>
    </row>
    <row r="19" spans="1:3" ht="24.75" customHeight="1">
      <c r="A19" s="62" t="s">
        <v>13</v>
      </c>
      <c r="B19" s="265"/>
      <c r="C19" s="265"/>
    </row>
    <row r="20" spans="1:3" ht="24.75" customHeight="1">
      <c r="A20" s="264" t="s">
        <v>14</v>
      </c>
      <c r="B20" s="259"/>
      <c r="C20" s="15"/>
    </row>
    <row r="21" spans="1:3" ht="24.75" customHeight="1">
      <c r="A21" s="139" t="s">
        <v>15</v>
      </c>
      <c r="B21" s="265"/>
      <c r="C21" s="265"/>
    </row>
    <row r="22" spans="1:3" ht="24.75" customHeight="1">
      <c r="A22" s="139" t="s">
        <v>16</v>
      </c>
      <c r="B22" s="272"/>
      <c r="C22" s="272"/>
    </row>
    <row r="23" spans="1:3" ht="24.75" customHeight="1">
      <c r="A23" s="263" t="s">
        <v>17</v>
      </c>
      <c r="B23" s="263"/>
      <c r="C23" s="263"/>
    </row>
    <row r="24" spans="1:3" s="15" customFormat="1" ht="24.75" customHeight="1">
      <c r="A24" s="62" t="s">
        <v>18</v>
      </c>
      <c r="B24" s="62" t="s">
        <v>19</v>
      </c>
      <c r="C24" s="62" t="s">
        <v>20</v>
      </c>
    </row>
    <row r="25" spans="1:3" ht="24.75" customHeight="1">
      <c r="A25" s="9"/>
      <c r="B25" s="9"/>
      <c r="C25" s="9"/>
    </row>
    <row r="26" spans="1:3" ht="49.7" customHeight="1">
      <c r="A26" s="62" t="s">
        <v>21</v>
      </c>
      <c r="B26" s="262"/>
      <c r="C26" s="262"/>
    </row>
    <row r="27" spans="1:3" ht="24.75" customHeight="1"/>
    <row r="29" spans="1:3" ht="86.1" customHeight="1"/>
    <row r="30" spans="1:3" ht="15">
      <c r="A30" s="12"/>
    </row>
    <row r="31" spans="1:3" ht="15">
      <c r="A31" s="12"/>
    </row>
  </sheetData>
  <sheetProtection formatRows="0" selectLockedCells="1"/>
  <mergeCells count="20">
    <mergeCell ref="A2:C2"/>
    <mergeCell ref="A3:C3"/>
    <mergeCell ref="A7:C7"/>
    <mergeCell ref="A5:C5"/>
    <mergeCell ref="A1:C1"/>
    <mergeCell ref="B26:C26"/>
    <mergeCell ref="A23:C23"/>
    <mergeCell ref="A20:B20"/>
    <mergeCell ref="B21:C21"/>
    <mergeCell ref="A9:C9"/>
    <mergeCell ref="A16:C16"/>
    <mergeCell ref="B22:C22"/>
    <mergeCell ref="A10:B10"/>
    <mergeCell ref="B18:C18"/>
    <mergeCell ref="B19:C19"/>
    <mergeCell ref="A8:B8"/>
    <mergeCell ref="B12:C12"/>
    <mergeCell ref="B13:C13"/>
    <mergeCell ref="A11:C11"/>
    <mergeCell ref="B14:C14"/>
  </mergeCells>
  <phoneticPr fontId="11" type="noConversion"/>
  <printOptions horizontalCentered="1"/>
  <pageMargins left="0.74803149606299213" right="0.74803149606299213" top="0.59055118110236227" bottom="0.59055118110236227" header="0.51181102362204722" footer="0.51181102362204722"/>
  <pageSetup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0"/>
  <sheetViews>
    <sheetView showGridLines="0" workbookViewId="0">
      <selection activeCell="C4" sqref="C4:C7"/>
    </sheetView>
  </sheetViews>
  <sheetFormatPr defaultColWidth="11.42578125" defaultRowHeight="12.75"/>
  <cols>
    <col min="1" max="1" width="11.42578125" style="15" bestFit="1" customWidth="1"/>
    <col min="2" max="2" width="17.85546875" style="15" bestFit="1" customWidth="1"/>
    <col min="3" max="3" width="21.140625" style="15" bestFit="1" customWidth="1"/>
    <col min="4" max="4" width="28.42578125" style="15" bestFit="1" customWidth="1"/>
    <col min="5" max="16384" width="11.42578125" style="15"/>
  </cols>
  <sheetData>
    <row r="1" spans="1:4" ht="18">
      <c r="A1" s="285"/>
      <c r="B1" s="286"/>
      <c r="C1" s="286"/>
      <c r="D1" s="286"/>
    </row>
    <row r="2" spans="1:4" ht="75.95" customHeight="1">
      <c r="A2" s="150" t="s">
        <v>22</v>
      </c>
      <c r="B2" s="150" t="s">
        <v>23</v>
      </c>
      <c r="C2" s="20" t="s">
        <v>24</v>
      </c>
      <c r="D2" s="20" t="s">
        <v>25</v>
      </c>
    </row>
    <row r="3" spans="1:4" ht="123.95" customHeight="1">
      <c r="A3" s="287" t="s">
        <v>26</v>
      </c>
      <c r="B3" s="287"/>
      <c r="C3" s="287"/>
      <c r="D3" s="287"/>
    </row>
    <row r="4" spans="1:4" ht="24.95" customHeight="1">
      <c r="A4" s="21" t="s">
        <v>27</v>
      </c>
      <c r="B4" s="151"/>
      <c r="C4" s="152"/>
      <c r="D4" s="153"/>
    </row>
    <row r="5" spans="1:4" ht="24.95" customHeight="1">
      <c r="A5" s="21" t="s">
        <v>28</v>
      </c>
      <c r="B5" s="151"/>
      <c r="C5" s="152"/>
      <c r="D5" s="153"/>
    </row>
    <row r="6" spans="1:4" ht="24.95" customHeight="1">
      <c r="A6" s="21" t="s">
        <v>29</v>
      </c>
      <c r="B6" s="154"/>
      <c r="C6" s="155"/>
      <c r="D6" s="153"/>
    </row>
    <row r="7" spans="1:4" ht="33" customHeight="1">
      <c r="A7" s="21" t="s">
        <v>30</v>
      </c>
      <c r="B7" s="156"/>
      <c r="C7" s="156"/>
      <c r="D7" s="153"/>
    </row>
    <row r="8" spans="1:4" ht="24.95" customHeight="1">
      <c r="A8" s="21" t="s">
        <v>31</v>
      </c>
      <c r="B8" s="152"/>
      <c r="C8" s="152"/>
      <c r="D8" s="153"/>
    </row>
    <row r="9" spans="1:4" ht="24.95" customHeight="1">
      <c r="A9" s="21" t="s">
        <v>32</v>
      </c>
      <c r="B9" s="151"/>
      <c r="C9" s="152"/>
      <c r="D9" s="153"/>
    </row>
    <row r="10" spans="1:4" ht="24.95" customHeight="1">
      <c r="A10" s="21" t="s">
        <v>33</v>
      </c>
      <c r="B10" s="151"/>
      <c r="C10" s="152"/>
      <c r="D10" s="153"/>
    </row>
    <row r="11" spans="1:4" ht="24" customHeight="1">
      <c r="A11" s="20" t="s">
        <v>34</v>
      </c>
      <c r="B11" s="157"/>
      <c r="C11" s="158"/>
      <c r="D11" s="159"/>
    </row>
    <row r="13" spans="1:4" ht="30" customHeight="1">
      <c r="A13" s="290" t="s">
        <v>35</v>
      </c>
      <c r="B13" s="291"/>
      <c r="C13" s="291"/>
      <c r="D13" s="291"/>
    </row>
    <row r="14" spans="1:4" ht="24.75" customHeight="1">
      <c r="A14" s="21" t="s">
        <v>18</v>
      </c>
      <c r="B14" s="288"/>
      <c r="C14" s="289"/>
      <c r="D14" s="21" t="s">
        <v>36</v>
      </c>
    </row>
    <row r="15" spans="1:4" ht="49.7" customHeight="1">
      <c r="A15" s="21" t="s">
        <v>21</v>
      </c>
      <c r="B15" s="262"/>
      <c r="C15" s="262"/>
      <c r="D15" s="262"/>
    </row>
    <row r="16" spans="1:4" ht="18.75" customHeight="1">
      <c r="A16" s="292"/>
      <c r="B16" s="293"/>
      <c r="C16" s="293"/>
      <c r="D16" s="293"/>
    </row>
    <row r="17" spans="1:4" ht="24.75" customHeight="1">
      <c r="A17" s="21" t="s">
        <v>18</v>
      </c>
      <c r="B17" s="288"/>
      <c r="C17" s="289"/>
      <c r="D17" s="21" t="s">
        <v>36</v>
      </c>
    </row>
    <row r="18" spans="1:4" ht="49.7" customHeight="1">
      <c r="A18" s="21" t="s">
        <v>21</v>
      </c>
      <c r="B18" s="262"/>
      <c r="C18" s="262"/>
      <c r="D18" s="262"/>
    </row>
    <row r="19" spans="1:4" ht="15.75">
      <c r="A19" s="22"/>
    </row>
    <row r="20" spans="1:4" ht="31.5" customHeight="1">
      <c r="A20" s="284" t="s">
        <v>37</v>
      </c>
      <c r="B20" s="284"/>
      <c r="C20" s="284"/>
      <c r="D20" s="284"/>
    </row>
  </sheetData>
  <sheetProtection selectLockedCells="1"/>
  <mergeCells count="9">
    <mergeCell ref="A20:D20"/>
    <mergeCell ref="A1:D1"/>
    <mergeCell ref="A3:D3"/>
    <mergeCell ref="B15:D15"/>
    <mergeCell ref="B18:D18"/>
    <mergeCell ref="B14:C14"/>
    <mergeCell ref="B17:C17"/>
    <mergeCell ref="A13:D13"/>
    <mergeCell ref="A16:D16"/>
  </mergeCells>
  <phoneticPr fontId="11" type="noConversion"/>
  <printOptions horizontalCentered="1"/>
  <pageMargins left="0.74803149606299213" right="0.74803149606299213" top="0.59055118110236227" bottom="0.59055118110236227" header="0.51181102362204722" footer="0.51181102362204722"/>
  <pageSetup paperSize="9" scale="1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I137"/>
  <sheetViews>
    <sheetView showGridLines="0" zoomScaleNormal="100" workbookViewId="0">
      <pane ySplit="1" topLeftCell="A2" activePane="bottomLeft" state="frozen"/>
      <selection pane="bottomLeft" activeCell="J24" sqref="J24"/>
    </sheetView>
  </sheetViews>
  <sheetFormatPr defaultColWidth="11.42578125" defaultRowHeight="12.75"/>
  <cols>
    <col min="1" max="1" width="6" style="3" customWidth="1"/>
    <col min="2" max="2" width="45.28515625" style="2" customWidth="1"/>
    <col min="3" max="3" width="29.42578125" style="2" customWidth="1"/>
    <col min="4" max="4" width="24.28515625" style="2" customWidth="1"/>
    <col min="5" max="5" width="4" style="2" customWidth="1"/>
    <col min="6" max="6" width="3.85546875" style="2" customWidth="1"/>
    <col min="7" max="7" width="6" style="2" customWidth="1"/>
    <col min="8" max="8" width="12.28515625" style="2" customWidth="1"/>
    <col min="9" max="9" width="4.42578125" style="2" hidden="1" customWidth="1"/>
    <col min="10" max="11" width="17" style="2" customWidth="1"/>
    <col min="12" max="16384" width="11.42578125" style="2"/>
  </cols>
  <sheetData>
    <row r="1" spans="1:18" ht="98.45" customHeight="1">
      <c r="A1" s="23"/>
      <c r="B1" s="334" t="s">
        <v>38</v>
      </c>
      <c r="C1" s="335"/>
      <c r="D1" s="335"/>
      <c r="E1" s="333" t="s">
        <v>39</v>
      </c>
      <c r="F1" s="333"/>
      <c r="G1" s="333"/>
      <c r="H1" s="333"/>
      <c r="I1" s="333"/>
      <c r="J1" s="158" t="s">
        <v>23</v>
      </c>
      <c r="K1" s="158" t="s">
        <v>24</v>
      </c>
    </row>
    <row r="2" spans="1:18" ht="62.1" customHeight="1">
      <c r="A2" s="222"/>
      <c r="B2" s="395" t="s">
        <v>40</v>
      </c>
      <c r="C2" s="284"/>
      <c r="D2" s="284"/>
      <c r="E2" s="228"/>
      <c r="F2" s="221"/>
      <c r="G2" s="221"/>
      <c r="H2" s="221"/>
      <c r="I2" s="221"/>
      <c r="J2" s="221"/>
      <c r="K2" s="221"/>
    </row>
    <row r="3" spans="1:18" ht="20.25">
      <c r="A3" s="16"/>
      <c r="B3" s="226"/>
      <c r="C3" s="227"/>
      <c r="D3" s="227"/>
      <c r="E3" s="221"/>
      <c r="F3" s="221"/>
      <c r="G3" s="221"/>
      <c r="H3" s="221"/>
      <c r="I3" s="221"/>
      <c r="J3" s="221"/>
      <c r="K3" s="221"/>
    </row>
    <row r="4" spans="1:18" ht="24.95" customHeight="1">
      <c r="A4" s="223" t="s">
        <v>41</v>
      </c>
      <c r="B4" s="336" t="s">
        <v>42</v>
      </c>
      <c r="C4" s="336"/>
      <c r="D4" s="336"/>
      <c r="E4" s="224"/>
      <c r="F4" s="224"/>
      <c r="G4" s="224"/>
      <c r="H4" s="224"/>
      <c r="I4" s="224"/>
      <c r="J4" s="225"/>
      <c r="K4" s="161"/>
    </row>
    <row r="5" spans="1:18" s="163" customFormat="1" ht="24.95" customHeight="1">
      <c r="A5" s="162"/>
      <c r="B5" s="337" t="s">
        <v>43</v>
      </c>
      <c r="C5" s="338"/>
      <c r="D5" s="339"/>
      <c r="E5" s="294" t="s">
        <v>44</v>
      </c>
      <c r="F5" s="377"/>
      <c r="G5" s="295"/>
      <c r="H5" s="294" t="s">
        <v>45</v>
      </c>
      <c r="I5" s="295"/>
      <c r="J5" s="196"/>
      <c r="K5" s="197"/>
      <c r="L5" s="2"/>
      <c r="M5" s="2"/>
      <c r="N5" s="2"/>
      <c r="O5" s="2"/>
      <c r="P5" s="2"/>
      <c r="Q5" s="2"/>
      <c r="R5" s="2"/>
    </row>
    <row r="6" spans="1:18" ht="24.95" customHeight="1">
      <c r="A6" s="56" t="s">
        <v>46</v>
      </c>
      <c r="B6" s="329" t="s">
        <v>47</v>
      </c>
      <c r="C6" s="329"/>
      <c r="D6" s="329"/>
      <c r="E6" s="296">
        <v>30</v>
      </c>
      <c r="F6" s="359"/>
      <c r="G6" s="297"/>
      <c r="H6" s="296">
        <v>0</v>
      </c>
      <c r="I6" s="297"/>
      <c r="J6" s="195"/>
      <c r="K6" s="198"/>
    </row>
    <row r="7" spans="1:18" ht="24.95" customHeight="1">
      <c r="A7" s="56" t="s">
        <v>48</v>
      </c>
      <c r="B7" s="306" t="s">
        <v>49</v>
      </c>
      <c r="C7" s="307"/>
      <c r="D7" s="308"/>
      <c r="E7" s="296">
        <v>30</v>
      </c>
      <c r="F7" s="359"/>
      <c r="G7" s="297"/>
      <c r="H7" s="296">
        <v>0</v>
      </c>
      <c r="I7" s="297"/>
      <c r="J7" s="195"/>
      <c r="K7" s="198"/>
    </row>
    <row r="8" spans="1:18" ht="24.95" customHeight="1">
      <c r="A8" s="64"/>
      <c r="B8" s="337" t="s">
        <v>50</v>
      </c>
      <c r="C8" s="338"/>
      <c r="D8" s="339"/>
      <c r="E8" s="294" t="s">
        <v>44</v>
      </c>
      <c r="F8" s="377"/>
      <c r="G8" s="295"/>
      <c r="H8" s="294" t="s">
        <v>45</v>
      </c>
      <c r="I8" s="295"/>
      <c r="J8" s="199"/>
      <c r="K8" s="200"/>
    </row>
    <row r="9" spans="1:18" ht="24.95" customHeight="1">
      <c r="A9" s="56" t="s">
        <v>51</v>
      </c>
      <c r="B9" s="303" t="s">
        <v>52</v>
      </c>
      <c r="C9" s="304"/>
      <c r="D9" s="305"/>
      <c r="E9" s="296">
        <v>20</v>
      </c>
      <c r="F9" s="359"/>
      <c r="G9" s="297"/>
      <c r="H9" s="296">
        <v>0</v>
      </c>
      <c r="I9" s="297"/>
      <c r="J9" s="201"/>
      <c r="K9" s="201"/>
    </row>
    <row r="10" spans="1:18" ht="24.95" customHeight="1">
      <c r="A10" s="56" t="s">
        <v>53</v>
      </c>
      <c r="B10" s="317" t="s">
        <v>54</v>
      </c>
      <c r="C10" s="318"/>
      <c r="D10" s="319"/>
      <c r="E10" s="296">
        <v>20</v>
      </c>
      <c r="F10" s="359"/>
      <c r="G10" s="297"/>
      <c r="H10" s="296">
        <v>0</v>
      </c>
      <c r="I10" s="297"/>
      <c r="J10" s="201"/>
      <c r="K10" s="201"/>
    </row>
    <row r="11" spans="1:18" ht="24.95" customHeight="1">
      <c r="A11" s="56" t="s">
        <v>55</v>
      </c>
      <c r="B11" s="325" t="s">
        <v>56</v>
      </c>
      <c r="C11" s="304"/>
      <c r="D11" s="305"/>
      <c r="E11" s="296">
        <v>30</v>
      </c>
      <c r="F11" s="359"/>
      <c r="G11" s="297"/>
      <c r="H11" s="296">
        <v>0</v>
      </c>
      <c r="I11" s="297"/>
      <c r="J11" s="201"/>
      <c r="K11" s="201"/>
    </row>
    <row r="12" spans="1:18" ht="24.95" customHeight="1">
      <c r="A12" s="288"/>
      <c r="B12" s="342"/>
      <c r="C12" s="289"/>
      <c r="D12" s="165" t="s">
        <v>57</v>
      </c>
      <c r="E12" s="298">
        <f>SUM(E6,E7,E9,E10,E11)</f>
        <v>130</v>
      </c>
      <c r="F12" s="299"/>
      <c r="G12" s="299"/>
      <c r="H12" s="299"/>
      <c r="I12" s="300">
        <v>100</v>
      </c>
      <c r="J12" s="201">
        <f>SUM(J6,J9,J7,J10,J11)</f>
        <v>0</v>
      </c>
      <c r="K12" s="201">
        <f>K5+K6+K7+K8+K9+K10+K11</f>
        <v>0</v>
      </c>
    </row>
    <row r="13" spans="1:18" ht="24.95" customHeight="1">
      <c r="A13" s="160" t="s">
        <v>58</v>
      </c>
      <c r="B13" s="316" t="s">
        <v>59</v>
      </c>
      <c r="C13" s="316"/>
      <c r="D13" s="316"/>
      <c r="E13" s="166"/>
      <c r="F13" s="166"/>
      <c r="G13" s="166"/>
      <c r="H13" s="166"/>
      <c r="I13" s="166"/>
      <c r="J13" s="202"/>
      <c r="K13" s="202"/>
    </row>
    <row r="14" spans="1:18" ht="24.95" customHeight="1">
      <c r="A14" s="162"/>
      <c r="B14" s="330" t="s">
        <v>60</v>
      </c>
      <c r="C14" s="331"/>
      <c r="D14" s="340"/>
      <c r="E14" s="294" t="s">
        <v>44</v>
      </c>
      <c r="F14" s="377"/>
      <c r="G14" s="295"/>
      <c r="H14" s="294" t="s">
        <v>45</v>
      </c>
      <c r="I14" s="295"/>
      <c r="J14" s="203"/>
      <c r="K14" s="203"/>
    </row>
    <row r="15" spans="1:18" ht="29.1" customHeight="1">
      <c r="A15" s="56" t="s">
        <v>61</v>
      </c>
      <c r="B15" s="313" t="s">
        <v>62</v>
      </c>
      <c r="C15" s="314"/>
      <c r="D15" s="315"/>
      <c r="E15" s="296">
        <v>20</v>
      </c>
      <c r="F15" s="359"/>
      <c r="G15" s="297"/>
      <c r="H15" s="296">
        <v>0</v>
      </c>
      <c r="I15" s="297"/>
      <c r="J15" s="204"/>
      <c r="K15" s="204"/>
    </row>
    <row r="16" spans="1:18" ht="24.95" customHeight="1">
      <c r="A16" s="56" t="s">
        <v>63</v>
      </c>
      <c r="B16" s="306" t="s">
        <v>64</v>
      </c>
      <c r="C16" s="307"/>
      <c r="D16" s="308"/>
      <c r="E16" s="296">
        <v>20</v>
      </c>
      <c r="F16" s="359"/>
      <c r="G16" s="297"/>
      <c r="H16" s="296">
        <v>0</v>
      </c>
      <c r="I16" s="297"/>
      <c r="J16" s="204"/>
      <c r="K16" s="204"/>
    </row>
    <row r="17" spans="1:18" ht="24.95" customHeight="1">
      <c r="A17" s="66"/>
      <c r="B17" s="145" t="s">
        <v>65</v>
      </c>
      <c r="C17" s="67"/>
      <c r="D17" s="68"/>
      <c r="E17" s="294" t="s">
        <v>44</v>
      </c>
      <c r="F17" s="377"/>
      <c r="G17" s="295"/>
      <c r="H17" s="294" t="s">
        <v>45</v>
      </c>
      <c r="I17" s="295"/>
      <c r="J17" s="205"/>
      <c r="K17" s="205"/>
    </row>
    <row r="18" spans="1:18" ht="24.95" customHeight="1">
      <c r="A18" s="56" t="s">
        <v>66</v>
      </c>
      <c r="B18" s="306" t="s">
        <v>67</v>
      </c>
      <c r="C18" s="307"/>
      <c r="D18" s="308"/>
      <c r="E18" s="296">
        <v>10</v>
      </c>
      <c r="F18" s="359"/>
      <c r="G18" s="297"/>
      <c r="H18" s="296">
        <v>0</v>
      </c>
      <c r="I18" s="297"/>
      <c r="J18" s="204"/>
      <c r="K18" s="204"/>
    </row>
    <row r="19" spans="1:18" ht="30" customHeight="1">
      <c r="A19" s="56" t="s">
        <v>68</v>
      </c>
      <c r="B19" s="310" t="s">
        <v>69</v>
      </c>
      <c r="C19" s="311"/>
      <c r="D19" s="312"/>
      <c r="E19" s="296">
        <v>10</v>
      </c>
      <c r="F19" s="359"/>
      <c r="G19" s="297"/>
      <c r="H19" s="296">
        <v>0</v>
      </c>
      <c r="I19" s="297"/>
      <c r="J19" s="204"/>
      <c r="K19" s="204"/>
    </row>
    <row r="20" spans="1:18" ht="24.95" customHeight="1">
      <c r="A20" s="56" t="s">
        <v>70</v>
      </c>
      <c r="B20" s="341" t="s">
        <v>71</v>
      </c>
      <c r="C20" s="341"/>
      <c r="D20" s="341"/>
      <c r="E20" s="296">
        <f>10 + 10</f>
        <v>20</v>
      </c>
      <c r="F20" s="359"/>
      <c r="G20" s="297"/>
      <c r="H20" s="296">
        <v>0</v>
      </c>
      <c r="I20" s="297"/>
      <c r="J20" s="204"/>
      <c r="K20" s="204"/>
    </row>
    <row r="21" spans="1:18" s="167" customFormat="1" ht="24.95" customHeight="1">
      <c r="A21" s="70"/>
      <c r="B21" s="145" t="s">
        <v>72</v>
      </c>
      <c r="C21" s="71"/>
      <c r="D21" s="88"/>
      <c r="E21" s="294" t="s">
        <v>44</v>
      </c>
      <c r="F21" s="377"/>
      <c r="G21" s="295"/>
      <c r="H21" s="294" t="s">
        <v>45</v>
      </c>
      <c r="I21" s="295"/>
      <c r="J21" s="206"/>
      <c r="K21" s="206"/>
      <c r="L21" s="2"/>
      <c r="M21" s="2"/>
      <c r="N21" s="2"/>
      <c r="O21" s="2"/>
      <c r="P21" s="2"/>
      <c r="Q21" s="2"/>
      <c r="R21" s="2"/>
    </row>
    <row r="22" spans="1:18" ht="24.95" customHeight="1">
      <c r="A22" s="56" t="s">
        <v>73</v>
      </c>
      <c r="B22" s="310" t="s">
        <v>74</v>
      </c>
      <c r="C22" s="311"/>
      <c r="D22" s="312"/>
      <c r="E22" s="296">
        <v>0</v>
      </c>
      <c r="F22" s="359"/>
      <c r="G22" s="297"/>
      <c r="H22" s="296">
        <v>30</v>
      </c>
      <c r="I22" s="297"/>
      <c r="J22" s="204"/>
      <c r="K22" s="204"/>
    </row>
    <row r="23" spans="1:18" ht="15.95" customHeight="1">
      <c r="A23" s="404" t="s">
        <v>75</v>
      </c>
      <c r="B23" s="346" t="s">
        <v>76</v>
      </c>
      <c r="C23" s="347"/>
      <c r="D23" s="348"/>
      <c r="E23" s="294" t="s">
        <v>44</v>
      </c>
      <c r="F23" s="295"/>
      <c r="G23" s="87" t="s">
        <v>45</v>
      </c>
      <c r="H23" s="381"/>
      <c r="I23" s="382"/>
      <c r="J23" s="206"/>
      <c r="K23" s="206"/>
    </row>
    <row r="24" spans="1:18" ht="29.1" customHeight="1">
      <c r="A24" s="405"/>
      <c r="B24" s="401"/>
      <c r="C24" s="402"/>
      <c r="D24" s="403"/>
      <c r="E24" s="296">
        <v>0</v>
      </c>
      <c r="F24" s="297"/>
      <c r="G24" s="36">
        <v>10</v>
      </c>
      <c r="H24" s="383"/>
      <c r="I24" s="384"/>
      <c r="J24" s="204"/>
      <c r="K24" s="204"/>
    </row>
    <row r="25" spans="1:18" ht="18" customHeight="1">
      <c r="A25" s="404" t="s">
        <v>77</v>
      </c>
      <c r="B25" s="349" t="s">
        <v>78</v>
      </c>
      <c r="C25" s="350"/>
      <c r="D25" s="351"/>
      <c r="E25" s="87" t="s">
        <v>44</v>
      </c>
      <c r="F25" s="87" t="s">
        <v>45</v>
      </c>
      <c r="G25" s="379"/>
      <c r="H25" s="383"/>
      <c r="I25" s="384"/>
      <c r="J25" s="206"/>
      <c r="K25" s="206"/>
    </row>
    <row r="26" spans="1:18" ht="24.95" customHeight="1">
      <c r="A26" s="405"/>
      <c r="B26" s="406"/>
      <c r="C26" s="407"/>
      <c r="D26" s="408"/>
      <c r="E26" s="36">
        <v>10</v>
      </c>
      <c r="F26" s="36">
        <v>0</v>
      </c>
      <c r="G26" s="380"/>
      <c r="H26" s="385"/>
      <c r="I26" s="386"/>
      <c r="J26" s="204"/>
      <c r="K26" s="204"/>
    </row>
    <row r="27" spans="1:18" ht="24.95" customHeight="1">
      <c r="A27" s="2"/>
      <c r="B27" s="409"/>
      <c r="C27" s="410"/>
      <c r="D27" s="129" t="s">
        <v>57</v>
      </c>
      <c r="E27" s="298">
        <f>SUM(E15,E16,E18,E19,E20,E22,H22)</f>
        <v>110</v>
      </c>
      <c r="F27" s="299"/>
      <c r="G27" s="299"/>
      <c r="H27" s="299"/>
      <c r="I27" s="300"/>
      <c r="J27" s="207">
        <f>J22+J24+J26</f>
        <v>0</v>
      </c>
      <c r="K27" s="207">
        <f>K22+K24+K26</f>
        <v>0</v>
      </c>
    </row>
    <row r="28" spans="1:18" ht="24.95" customHeight="1">
      <c r="A28" s="160" t="s">
        <v>79</v>
      </c>
      <c r="B28" s="316" t="s">
        <v>80</v>
      </c>
      <c r="C28" s="316"/>
      <c r="D28" s="316"/>
      <c r="E28" s="166"/>
      <c r="F28" s="166"/>
      <c r="G28" s="166"/>
      <c r="H28" s="166"/>
      <c r="I28" s="166"/>
      <c r="J28" s="202"/>
      <c r="K28" s="202"/>
    </row>
    <row r="29" spans="1:18" ht="24.95" customHeight="1">
      <c r="A29" s="168"/>
      <c r="B29" s="169" t="s">
        <v>81</v>
      </c>
      <c r="C29" s="170"/>
      <c r="D29" s="170"/>
      <c r="E29" s="352" t="s">
        <v>44</v>
      </c>
      <c r="F29" s="353"/>
      <c r="G29" s="354"/>
      <c r="H29" s="378" t="s">
        <v>45</v>
      </c>
      <c r="I29" s="378"/>
      <c r="J29" s="208"/>
      <c r="K29" s="208"/>
    </row>
    <row r="30" spans="1:18" ht="24.95" customHeight="1">
      <c r="A30" s="56" t="s">
        <v>82</v>
      </c>
      <c r="B30" s="313" t="s">
        <v>83</v>
      </c>
      <c r="C30" s="314"/>
      <c r="D30" s="315"/>
      <c r="E30" s="296">
        <v>20</v>
      </c>
      <c r="F30" s="359"/>
      <c r="G30" s="297"/>
      <c r="H30" s="360">
        <v>0</v>
      </c>
      <c r="I30" s="361"/>
      <c r="J30" s="195"/>
      <c r="K30" s="198"/>
    </row>
    <row r="31" spans="1:18" ht="24.95" customHeight="1">
      <c r="A31" s="56" t="s">
        <v>84</v>
      </c>
      <c r="B31" s="306" t="s">
        <v>85</v>
      </c>
      <c r="C31" s="307"/>
      <c r="D31" s="308"/>
      <c r="E31" s="296">
        <v>20</v>
      </c>
      <c r="F31" s="359"/>
      <c r="G31" s="297"/>
      <c r="H31" s="360">
        <v>0</v>
      </c>
      <c r="I31" s="361"/>
      <c r="J31" s="195"/>
      <c r="K31" s="198"/>
    </row>
    <row r="32" spans="1:18" ht="24.95" customHeight="1">
      <c r="A32" s="56" t="s">
        <v>86</v>
      </c>
      <c r="B32" s="306" t="s">
        <v>87</v>
      </c>
      <c r="C32" s="307"/>
      <c r="D32" s="308"/>
      <c r="E32" s="296">
        <v>20</v>
      </c>
      <c r="F32" s="359"/>
      <c r="G32" s="297"/>
      <c r="H32" s="360">
        <v>0</v>
      </c>
      <c r="I32" s="361"/>
      <c r="J32" s="204"/>
      <c r="K32" s="204"/>
    </row>
    <row r="33" spans="1:11" ht="24.95" customHeight="1">
      <c r="A33" s="124" t="s">
        <v>88</v>
      </c>
      <c r="B33" s="309" t="s">
        <v>89</v>
      </c>
      <c r="C33" s="309"/>
      <c r="D33" s="309"/>
      <c r="E33" s="296">
        <v>20</v>
      </c>
      <c r="F33" s="359"/>
      <c r="G33" s="297"/>
      <c r="H33" s="360">
        <v>0</v>
      </c>
      <c r="I33" s="361"/>
      <c r="J33" s="204"/>
      <c r="K33" s="204"/>
    </row>
    <row r="34" spans="1:11" ht="24.95" customHeight="1">
      <c r="A34" s="172"/>
      <c r="B34" s="337" t="s">
        <v>90</v>
      </c>
      <c r="C34" s="338"/>
      <c r="D34" s="339"/>
      <c r="E34" s="352" t="s">
        <v>44</v>
      </c>
      <c r="F34" s="353"/>
      <c r="G34" s="354"/>
      <c r="H34" s="352" t="s">
        <v>45</v>
      </c>
      <c r="I34" s="354"/>
      <c r="J34" s="369"/>
      <c r="K34" s="369"/>
    </row>
    <row r="35" spans="1:11" ht="24.95" customHeight="1">
      <c r="A35" s="56" t="s">
        <v>91</v>
      </c>
      <c r="B35" s="313" t="s">
        <v>92</v>
      </c>
      <c r="C35" s="314"/>
      <c r="D35" s="315"/>
      <c r="E35" s="296">
        <v>20</v>
      </c>
      <c r="F35" s="359"/>
      <c r="G35" s="297"/>
      <c r="H35" s="360">
        <v>0</v>
      </c>
      <c r="I35" s="361"/>
      <c r="J35" s="204"/>
      <c r="K35" s="204"/>
    </row>
    <row r="36" spans="1:11" ht="24.95" customHeight="1">
      <c r="A36" s="56" t="s">
        <v>93</v>
      </c>
      <c r="B36" s="313" t="s">
        <v>94</v>
      </c>
      <c r="C36" s="314"/>
      <c r="D36" s="315"/>
      <c r="E36" s="296">
        <v>20</v>
      </c>
      <c r="F36" s="359"/>
      <c r="G36" s="297"/>
      <c r="H36" s="360">
        <v>0</v>
      </c>
      <c r="I36" s="361"/>
      <c r="J36" s="204"/>
      <c r="K36" s="204"/>
    </row>
    <row r="37" spans="1:11" ht="24.95" customHeight="1">
      <c r="A37" s="66"/>
      <c r="B37" s="330" t="s">
        <v>95</v>
      </c>
      <c r="C37" s="331"/>
      <c r="D37" s="331"/>
      <c r="E37" s="352" t="s">
        <v>44</v>
      </c>
      <c r="F37" s="353"/>
      <c r="G37" s="354"/>
      <c r="H37" s="352" t="s">
        <v>45</v>
      </c>
      <c r="I37" s="354"/>
      <c r="J37" s="209"/>
      <c r="K37" s="209"/>
    </row>
    <row r="38" spans="1:11" ht="27.95" customHeight="1">
      <c r="A38" s="56" t="s">
        <v>96</v>
      </c>
      <c r="B38" s="329" t="s">
        <v>97</v>
      </c>
      <c r="C38" s="329"/>
      <c r="D38" s="329"/>
      <c r="E38" s="296">
        <v>10</v>
      </c>
      <c r="F38" s="359"/>
      <c r="G38" s="297"/>
      <c r="H38" s="360">
        <v>0</v>
      </c>
      <c r="I38" s="361"/>
      <c r="J38" s="204"/>
      <c r="K38" s="204"/>
    </row>
    <row r="39" spans="1:11" ht="29.1" customHeight="1">
      <c r="A39" s="56" t="s">
        <v>98</v>
      </c>
      <c r="B39" s="313" t="s">
        <v>99</v>
      </c>
      <c r="C39" s="314"/>
      <c r="D39" s="315"/>
      <c r="E39" s="374">
        <v>10</v>
      </c>
      <c r="F39" s="375"/>
      <c r="G39" s="376"/>
      <c r="H39" s="360">
        <v>0</v>
      </c>
      <c r="I39" s="361"/>
      <c r="J39" s="204"/>
      <c r="K39" s="204"/>
    </row>
    <row r="40" spans="1:11" ht="24.95" customHeight="1">
      <c r="A40" s="56" t="s">
        <v>100</v>
      </c>
      <c r="B40" s="313" t="s">
        <v>101</v>
      </c>
      <c r="C40" s="314"/>
      <c r="D40" s="315"/>
      <c r="E40" s="296">
        <v>10</v>
      </c>
      <c r="F40" s="359"/>
      <c r="G40" s="297"/>
      <c r="H40" s="360">
        <v>0</v>
      </c>
      <c r="I40" s="361"/>
      <c r="J40" s="204"/>
      <c r="K40" s="204"/>
    </row>
    <row r="41" spans="1:11" ht="24.95" customHeight="1">
      <c r="A41" s="56" t="s">
        <v>102</v>
      </c>
      <c r="B41" s="313" t="s">
        <v>103</v>
      </c>
      <c r="C41" s="314"/>
      <c r="D41" s="315"/>
      <c r="E41" s="296">
        <v>10</v>
      </c>
      <c r="F41" s="359"/>
      <c r="G41" s="297"/>
      <c r="H41" s="360">
        <v>0</v>
      </c>
      <c r="I41" s="361"/>
      <c r="J41" s="204"/>
      <c r="K41" s="204"/>
    </row>
    <row r="42" spans="1:11" ht="24.95" customHeight="1">
      <c r="A42" s="56" t="s">
        <v>104</v>
      </c>
      <c r="B42" s="313" t="s">
        <v>105</v>
      </c>
      <c r="C42" s="314"/>
      <c r="D42" s="315"/>
      <c r="E42" s="296">
        <v>10</v>
      </c>
      <c r="F42" s="359"/>
      <c r="G42" s="297"/>
      <c r="H42" s="360">
        <v>0</v>
      </c>
      <c r="I42" s="361"/>
      <c r="J42" s="204"/>
      <c r="K42" s="204"/>
    </row>
    <row r="43" spans="1:11" ht="24.95" customHeight="1">
      <c r="A43" s="56" t="s">
        <v>106</v>
      </c>
      <c r="B43" s="313" t="s">
        <v>107</v>
      </c>
      <c r="C43" s="314"/>
      <c r="D43" s="315"/>
      <c r="E43" s="296">
        <v>10</v>
      </c>
      <c r="F43" s="359"/>
      <c r="G43" s="297"/>
      <c r="H43" s="360">
        <v>0</v>
      </c>
      <c r="I43" s="361"/>
      <c r="J43" s="204"/>
      <c r="K43" s="204"/>
    </row>
    <row r="44" spans="1:11" ht="24.95" customHeight="1">
      <c r="A44" s="56" t="s">
        <v>108</v>
      </c>
      <c r="B44" s="313" t="s">
        <v>109</v>
      </c>
      <c r="C44" s="314"/>
      <c r="D44" s="315"/>
      <c r="E44" s="296">
        <v>10</v>
      </c>
      <c r="F44" s="359"/>
      <c r="G44" s="297"/>
      <c r="H44" s="360">
        <v>0</v>
      </c>
      <c r="I44" s="361"/>
      <c r="J44" s="204"/>
      <c r="K44" s="204"/>
    </row>
    <row r="45" spans="1:11" ht="24.95" customHeight="1">
      <c r="A45" s="123" t="s">
        <v>110</v>
      </c>
      <c r="B45" s="329" t="s">
        <v>111</v>
      </c>
      <c r="C45" s="329"/>
      <c r="D45" s="329"/>
      <c r="E45" s="296">
        <v>10</v>
      </c>
      <c r="F45" s="359"/>
      <c r="G45" s="297"/>
      <c r="H45" s="360">
        <v>0</v>
      </c>
      <c r="I45" s="361"/>
      <c r="J45" s="204"/>
      <c r="K45" s="204"/>
    </row>
    <row r="46" spans="1:11" ht="24.95" customHeight="1">
      <c r="A46" s="56" t="s">
        <v>112</v>
      </c>
      <c r="B46" s="307" t="s">
        <v>113</v>
      </c>
      <c r="C46" s="307"/>
      <c r="D46" s="308"/>
      <c r="E46" s="296">
        <v>10</v>
      </c>
      <c r="F46" s="359"/>
      <c r="G46" s="297"/>
      <c r="H46" s="360">
        <v>0</v>
      </c>
      <c r="I46" s="361"/>
      <c r="J46" s="204"/>
      <c r="K46" s="204"/>
    </row>
    <row r="47" spans="1:11" ht="24.95" customHeight="1">
      <c r="A47" s="342"/>
      <c r="B47" s="342"/>
      <c r="C47" s="289"/>
      <c r="D47" s="164" t="s">
        <v>57</v>
      </c>
      <c r="E47" s="298">
        <f>SUM(E30,E31,E32,E33,E35,E36,E38,E39,E40,E41,E42,E43,E44,E45,E46)</f>
        <v>210</v>
      </c>
      <c r="F47" s="299"/>
      <c r="G47" s="299"/>
      <c r="H47" s="299"/>
      <c r="I47" s="300"/>
      <c r="J47" s="201">
        <f>SUM(J30,J31,J32,J33,J35,J36,J38,J39,J40,J41,J42,J43,J44,J45,J46)</f>
        <v>0</v>
      </c>
      <c r="K47" s="201">
        <f>SUM(K30,K31,K32,K33,K35,K36,K38,K39,K40,K41,K42,K43,K44,K45,K46)</f>
        <v>0</v>
      </c>
    </row>
    <row r="48" spans="1:11" ht="24.95" customHeight="1">
      <c r="A48" s="160" t="s">
        <v>114</v>
      </c>
      <c r="B48" s="316" t="s">
        <v>115</v>
      </c>
      <c r="C48" s="316"/>
      <c r="D48" s="316"/>
      <c r="E48" s="173"/>
      <c r="F48" s="173"/>
      <c r="G48" s="173"/>
      <c r="H48" s="173"/>
      <c r="I48" s="173"/>
      <c r="J48" s="210"/>
      <c r="K48" s="211"/>
    </row>
    <row r="49" spans="1:11" ht="24.95" customHeight="1">
      <c r="A49" s="169"/>
      <c r="B49" s="323"/>
      <c r="C49" s="323"/>
      <c r="D49" s="324"/>
      <c r="E49" s="352" t="s">
        <v>44</v>
      </c>
      <c r="F49" s="353"/>
      <c r="G49" s="354"/>
      <c r="H49" s="352" t="s">
        <v>45</v>
      </c>
      <c r="I49" s="354"/>
      <c r="J49" s="212"/>
      <c r="K49" s="213"/>
    </row>
    <row r="50" spans="1:11" ht="24.95" customHeight="1">
      <c r="A50" s="56" t="s">
        <v>116</v>
      </c>
      <c r="B50" s="313" t="s">
        <v>117</v>
      </c>
      <c r="C50" s="314"/>
      <c r="D50" s="315"/>
      <c r="E50" s="296">
        <v>10</v>
      </c>
      <c r="F50" s="359"/>
      <c r="G50" s="297"/>
      <c r="H50" s="360">
        <v>0</v>
      </c>
      <c r="I50" s="361"/>
      <c r="J50" s="204"/>
      <c r="K50" s="204"/>
    </row>
    <row r="51" spans="1:11" ht="24.95" customHeight="1">
      <c r="A51" s="56" t="s">
        <v>118</v>
      </c>
      <c r="B51" s="313" t="s">
        <v>119</v>
      </c>
      <c r="C51" s="314"/>
      <c r="D51" s="315"/>
      <c r="E51" s="296">
        <v>10</v>
      </c>
      <c r="F51" s="359"/>
      <c r="G51" s="297"/>
      <c r="H51" s="360">
        <v>0</v>
      </c>
      <c r="I51" s="361"/>
      <c r="J51" s="204"/>
      <c r="K51" s="204"/>
    </row>
    <row r="52" spans="1:11" ht="24.95" customHeight="1">
      <c r="A52" s="56" t="s">
        <v>120</v>
      </c>
      <c r="B52" s="313" t="s">
        <v>121</v>
      </c>
      <c r="C52" s="314"/>
      <c r="D52" s="315"/>
      <c r="E52" s="296">
        <v>10</v>
      </c>
      <c r="F52" s="359"/>
      <c r="G52" s="297"/>
      <c r="H52" s="360">
        <v>0</v>
      </c>
      <c r="I52" s="361"/>
      <c r="J52" s="204"/>
      <c r="K52" s="204"/>
    </row>
    <row r="53" spans="1:11" ht="24.95" customHeight="1">
      <c r="A53" s="130" t="s">
        <v>122</v>
      </c>
      <c r="B53" s="310" t="s">
        <v>123</v>
      </c>
      <c r="C53" s="311"/>
      <c r="D53" s="312"/>
      <c r="E53" s="296">
        <v>10</v>
      </c>
      <c r="F53" s="359"/>
      <c r="G53" s="297"/>
      <c r="H53" s="296">
        <v>0</v>
      </c>
      <c r="I53" s="297"/>
      <c r="J53" s="204"/>
      <c r="K53" s="204"/>
    </row>
    <row r="54" spans="1:11" ht="24.95" customHeight="1">
      <c r="A54" s="56" t="s">
        <v>124</v>
      </c>
      <c r="B54" s="306" t="s">
        <v>125</v>
      </c>
      <c r="C54" s="307"/>
      <c r="D54" s="308"/>
      <c r="E54" s="296">
        <v>10</v>
      </c>
      <c r="F54" s="359"/>
      <c r="G54" s="297"/>
      <c r="H54" s="360">
        <v>0</v>
      </c>
      <c r="I54" s="361"/>
      <c r="J54" s="204"/>
      <c r="K54" s="204"/>
    </row>
    <row r="55" spans="1:11" ht="24.95" customHeight="1">
      <c r="A55" s="56" t="s">
        <v>126</v>
      </c>
      <c r="B55" s="306" t="s">
        <v>127</v>
      </c>
      <c r="C55" s="307"/>
      <c r="D55" s="308"/>
      <c r="E55" s="296">
        <v>10</v>
      </c>
      <c r="F55" s="359"/>
      <c r="G55" s="297"/>
      <c r="H55" s="360">
        <v>0</v>
      </c>
      <c r="I55" s="361"/>
      <c r="J55" s="204"/>
      <c r="K55" s="204"/>
    </row>
    <row r="56" spans="1:11" ht="24.95" customHeight="1">
      <c r="A56" s="56" t="s">
        <v>128</v>
      </c>
      <c r="B56" s="306" t="s">
        <v>129</v>
      </c>
      <c r="C56" s="307"/>
      <c r="D56" s="308"/>
      <c r="E56" s="296">
        <v>10</v>
      </c>
      <c r="F56" s="359"/>
      <c r="G56" s="297"/>
      <c r="H56" s="360">
        <v>0</v>
      </c>
      <c r="I56" s="361"/>
      <c r="J56" s="204"/>
      <c r="K56" s="204"/>
    </row>
    <row r="57" spans="1:11" ht="24.95" customHeight="1">
      <c r="A57" s="56" t="s">
        <v>130</v>
      </c>
      <c r="B57" s="313" t="s">
        <v>131</v>
      </c>
      <c r="C57" s="314"/>
      <c r="D57" s="315"/>
      <c r="E57" s="296">
        <v>10</v>
      </c>
      <c r="F57" s="359"/>
      <c r="G57" s="297"/>
      <c r="H57" s="360">
        <v>0</v>
      </c>
      <c r="I57" s="361"/>
      <c r="J57" s="204"/>
      <c r="K57" s="204"/>
    </row>
    <row r="58" spans="1:11" ht="24.95" customHeight="1">
      <c r="A58" s="56" t="s">
        <v>132</v>
      </c>
      <c r="B58" s="325" t="s">
        <v>133</v>
      </c>
      <c r="C58" s="304"/>
      <c r="D58" s="305"/>
      <c r="E58" s="296">
        <v>10</v>
      </c>
      <c r="F58" s="359"/>
      <c r="G58" s="297"/>
      <c r="H58" s="360">
        <v>0</v>
      </c>
      <c r="I58" s="361"/>
      <c r="J58" s="204"/>
      <c r="K58" s="204"/>
    </row>
    <row r="59" spans="1:11" ht="24.95" customHeight="1">
      <c r="A59" s="56" t="s">
        <v>134</v>
      </c>
      <c r="B59" s="325" t="s">
        <v>135</v>
      </c>
      <c r="C59" s="304"/>
      <c r="D59" s="305"/>
      <c r="E59" s="296">
        <v>10</v>
      </c>
      <c r="F59" s="359"/>
      <c r="G59" s="297"/>
      <c r="H59" s="360">
        <v>0</v>
      </c>
      <c r="I59" s="361"/>
      <c r="J59" s="204"/>
      <c r="K59" s="204"/>
    </row>
    <row r="60" spans="1:11" ht="24.95" customHeight="1">
      <c r="A60" s="320"/>
      <c r="B60" s="320"/>
      <c r="C60" s="321"/>
      <c r="D60" s="164" t="s">
        <v>57</v>
      </c>
      <c r="E60" s="298">
        <f>SUM(E50,E51,E52,E54,E55,E56,E57,E58,E59,E53)</f>
        <v>100</v>
      </c>
      <c r="F60" s="299"/>
      <c r="G60" s="299"/>
      <c r="H60" s="299"/>
      <c r="I60" s="300"/>
      <c r="J60" s="201">
        <f>J50+J51+J52+J53+J54+J55+J56+J57+J58+J59</f>
        <v>0</v>
      </c>
      <c r="K60" s="201">
        <f>K50+K51+K52+K53+K54+K55+K56+K57+K58+K59</f>
        <v>0</v>
      </c>
    </row>
    <row r="61" spans="1:11" ht="24.95" customHeight="1">
      <c r="A61" s="174" t="s">
        <v>136</v>
      </c>
      <c r="B61" s="326" t="s">
        <v>137</v>
      </c>
      <c r="C61" s="327"/>
      <c r="D61" s="328"/>
      <c r="E61" s="173"/>
      <c r="F61" s="173"/>
      <c r="G61" s="173"/>
      <c r="H61" s="173"/>
      <c r="I61" s="173"/>
      <c r="J61" s="210"/>
      <c r="K61" s="211"/>
    </row>
    <row r="62" spans="1:11" ht="24.95" customHeight="1">
      <c r="A62" s="171"/>
      <c r="B62" s="322"/>
      <c r="C62" s="323"/>
      <c r="D62" s="324"/>
      <c r="E62" s="352" t="s">
        <v>44</v>
      </c>
      <c r="F62" s="353"/>
      <c r="G62" s="354"/>
      <c r="H62" s="352" t="s">
        <v>45</v>
      </c>
      <c r="I62" s="354"/>
      <c r="J62" s="208"/>
      <c r="K62" s="213"/>
    </row>
    <row r="63" spans="1:11" ht="24.95" customHeight="1">
      <c r="A63" s="56" t="s">
        <v>138</v>
      </c>
      <c r="B63" s="317" t="s">
        <v>139</v>
      </c>
      <c r="C63" s="318"/>
      <c r="D63" s="319"/>
      <c r="E63" s="355">
        <v>10</v>
      </c>
      <c r="F63" s="356"/>
      <c r="G63" s="357"/>
      <c r="H63" s="360">
        <v>0</v>
      </c>
      <c r="I63" s="361"/>
      <c r="J63" s="201"/>
      <c r="K63" s="201"/>
    </row>
    <row r="64" spans="1:11" ht="27.95" customHeight="1">
      <c r="A64" s="56" t="s">
        <v>140</v>
      </c>
      <c r="B64" s="310" t="s">
        <v>141</v>
      </c>
      <c r="C64" s="311"/>
      <c r="D64" s="312"/>
      <c r="E64" s="355">
        <v>10</v>
      </c>
      <c r="F64" s="356"/>
      <c r="G64" s="357"/>
      <c r="H64" s="360">
        <v>0</v>
      </c>
      <c r="I64" s="361"/>
      <c r="J64" s="201"/>
      <c r="K64" s="201"/>
    </row>
    <row r="65" spans="1:22" ht="24.95" customHeight="1">
      <c r="A65" s="56" t="s">
        <v>142</v>
      </c>
      <c r="B65" s="317" t="s">
        <v>143</v>
      </c>
      <c r="C65" s="318"/>
      <c r="D65" s="319"/>
      <c r="E65" s="355">
        <v>10</v>
      </c>
      <c r="F65" s="356"/>
      <c r="G65" s="357"/>
      <c r="H65" s="360">
        <v>0</v>
      </c>
      <c r="I65" s="361"/>
      <c r="J65" s="201"/>
      <c r="K65" s="201"/>
    </row>
    <row r="66" spans="1:22" ht="24.95" customHeight="1">
      <c r="A66" s="56" t="s">
        <v>144</v>
      </c>
      <c r="B66" s="310" t="s">
        <v>145</v>
      </c>
      <c r="C66" s="311"/>
      <c r="D66" s="312"/>
      <c r="E66" s="355">
        <v>10</v>
      </c>
      <c r="F66" s="356"/>
      <c r="G66" s="357"/>
      <c r="H66" s="360">
        <v>0</v>
      </c>
      <c r="I66" s="361"/>
      <c r="J66" s="201"/>
      <c r="K66" s="201"/>
    </row>
    <row r="67" spans="1:22" ht="24.95" customHeight="1">
      <c r="A67" s="56" t="s">
        <v>146</v>
      </c>
      <c r="B67" s="306" t="s">
        <v>147</v>
      </c>
      <c r="C67" s="307"/>
      <c r="D67" s="308"/>
      <c r="E67" s="355">
        <v>10</v>
      </c>
      <c r="F67" s="356"/>
      <c r="G67" s="357"/>
      <c r="H67" s="360">
        <v>0</v>
      </c>
      <c r="I67" s="361"/>
      <c r="J67" s="201"/>
      <c r="K67" s="201"/>
    </row>
    <row r="68" spans="1:22" ht="24.95" customHeight="1">
      <c r="A68" s="56" t="s">
        <v>148</v>
      </c>
      <c r="B68" s="313" t="s">
        <v>149</v>
      </c>
      <c r="C68" s="314"/>
      <c r="D68" s="315"/>
      <c r="E68" s="355">
        <v>10</v>
      </c>
      <c r="F68" s="356"/>
      <c r="G68" s="357"/>
      <c r="H68" s="360">
        <v>0</v>
      </c>
      <c r="I68" s="361"/>
      <c r="J68" s="201"/>
      <c r="K68" s="201"/>
    </row>
    <row r="69" spans="1:22" ht="24.95" customHeight="1">
      <c r="A69" s="288"/>
      <c r="B69" s="342"/>
      <c r="C69" s="342"/>
      <c r="D69" s="164" t="s">
        <v>57</v>
      </c>
      <c r="E69" s="298">
        <f>SUM(E63,E64,E65,E66,E67,E68)</f>
        <v>60</v>
      </c>
      <c r="F69" s="299"/>
      <c r="G69" s="299"/>
      <c r="H69" s="299"/>
      <c r="I69" s="300"/>
      <c r="J69" s="201">
        <f>SUM(J63,J64,J65,J66,J67,J68,)</f>
        <v>0</v>
      </c>
      <c r="K69" s="201">
        <f>SUM(K63,K64,K65,K66,K67,K68,)</f>
        <v>0</v>
      </c>
    </row>
    <row r="70" spans="1:22" ht="24.95" customHeight="1">
      <c r="A70" s="174" t="s">
        <v>150</v>
      </c>
      <c r="B70" s="326" t="s">
        <v>151</v>
      </c>
      <c r="C70" s="327"/>
      <c r="D70" s="328"/>
      <c r="E70" s="173"/>
      <c r="F70" s="173"/>
      <c r="G70" s="173"/>
      <c r="H70" s="173"/>
      <c r="I70" s="173"/>
      <c r="J70" s="210"/>
      <c r="K70" s="210"/>
    </row>
    <row r="71" spans="1:22" ht="24.95" customHeight="1">
      <c r="A71" s="175" t="s">
        <v>152</v>
      </c>
      <c r="B71" s="337" t="s">
        <v>153</v>
      </c>
      <c r="C71" s="338"/>
      <c r="D71" s="339"/>
      <c r="E71" s="352" t="s">
        <v>44</v>
      </c>
      <c r="F71" s="353"/>
      <c r="G71" s="354"/>
      <c r="H71" s="352" t="s">
        <v>45</v>
      </c>
      <c r="I71" s="354"/>
      <c r="J71" s="214"/>
      <c r="K71" s="215"/>
    </row>
    <row r="72" spans="1:22" ht="24.95" customHeight="1">
      <c r="A72" s="176" t="s">
        <v>154</v>
      </c>
      <c r="B72" s="313" t="s">
        <v>155</v>
      </c>
      <c r="C72" s="314"/>
      <c r="D72" s="315"/>
      <c r="E72" s="355">
        <v>20</v>
      </c>
      <c r="F72" s="356"/>
      <c r="G72" s="357"/>
      <c r="H72" s="360">
        <v>0</v>
      </c>
      <c r="I72" s="361"/>
      <c r="J72" s="195"/>
      <c r="K72" s="198"/>
    </row>
    <row r="73" spans="1:22" ht="24.95" customHeight="1">
      <c r="A73" s="176" t="s">
        <v>156</v>
      </c>
      <c r="B73" s="310" t="s">
        <v>157</v>
      </c>
      <c r="C73" s="311"/>
      <c r="D73" s="312"/>
      <c r="E73" s="355">
        <v>10</v>
      </c>
      <c r="F73" s="356"/>
      <c r="G73" s="357"/>
      <c r="H73" s="360">
        <v>0</v>
      </c>
      <c r="I73" s="361"/>
      <c r="J73" s="195"/>
      <c r="K73" s="198"/>
    </row>
    <row r="74" spans="1:22" ht="24.95" customHeight="1">
      <c r="A74" s="131" t="s">
        <v>158</v>
      </c>
      <c r="B74" s="313" t="s">
        <v>159</v>
      </c>
      <c r="C74" s="314"/>
      <c r="D74" s="315"/>
      <c r="E74" s="355">
        <v>10</v>
      </c>
      <c r="F74" s="356"/>
      <c r="G74" s="357"/>
      <c r="H74" s="360">
        <v>0</v>
      </c>
      <c r="I74" s="361"/>
      <c r="J74" s="195"/>
      <c r="K74" s="198"/>
    </row>
    <row r="75" spans="1:22" ht="24.95" customHeight="1">
      <c r="A75" s="131" t="s">
        <v>160</v>
      </c>
      <c r="B75" s="310" t="s">
        <v>161</v>
      </c>
      <c r="C75" s="311"/>
      <c r="D75" s="312"/>
      <c r="E75" s="355">
        <v>10</v>
      </c>
      <c r="F75" s="356"/>
      <c r="G75" s="357"/>
      <c r="H75" s="360">
        <v>0</v>
      </c>
      <c r="I75" s="361"/>
      <c r="J75" s="195"/>
      <c r="K75" s="198"/>
    </row>
    <row r="76" spans="1:22" s="179" customFormat="1" ht="24.95" customHeight="1">
      <c r="A76" s="177" t="s">
        <v>162</v>
      </c>
      <c r="B76" s="337" t="s">
        <v>163</v>
      </c>
      <c r="C76" s="338"/>
      <c r="D76" s="339"/>
      <c r="E76" s="352" t="s">
        <v>44</v>
      </c>
      <c r="F76" s="353"/>
      <c r="G76" s="354"/>
      <c r="H76" s="378" t="s">
        <v>45</v>
      </c>
      <c r="I76" s="378"/>
      <c r="J76" s="216"/>
      <c r="K76" s="216"/>
      <c r="L76" s="2"/>
      <c r="M76" s="2"/>
      <c r="N76" s="2"/>
      <c r="O76" s="2"/>
      <c r="P76" s="2"/>
      <c r="Q76" s="2"/>
      <c r="R76" s="2"/>
      <c r="S76" s="2"/>
      <c r="T76" s="2"/>
      <c r="U76" s="2"/>
      <c r="V76" s="2"/>
    </row>
    <row r="77" spans="1:22" s="180" customFormat="1" ht="24.95" customHeight="1">
      <c r="A77" s="176" t="s">
        <v>164</v>
      </c>
      <c r="B77" s="313" t="s">
        <v>165</v>
      </c>
      <c r="C77" s="314"/>
      <c r="D77" s="315"/>
      <c r="E77" s="355">
        <v>10</v>
      </c>
      <c r="F77" s="356"/>
      <c r="G77" s="357"/>
      <c r="H77" s="355">
        <v>0</v>
      </c>
      <c r="I77" s="357"/>
      <c r="J77" s="217"/>
      <c r="K77" s="218"/>
      <c r="L77" s="2"/>
      <c r="M77" s="2"/>
      <c r="N77" s="2"/>
      <c r="O77" s="2"/>
      <c r="P77" s="2"/>
      <c r="Q77" s="2"/>
      <c r="R77" s="2"/>
      <c r="S77" s="2"/>
      <c r="T77" s="2"/>
      <c r="U77" s="2"/>
      <c r="V77" s="2"/>
    </row>
    <row r="78" spans="1:22" s="180" customFormat="1" ht="24.95" customHeight="1">
      <c r="A78" s="176" t="s">
        <v>166</v>
      </c>
      <c r="B78" s="343" t="s">
        <v>167</v>
      </c>
      <c r="C78" s="344"/>
      <c r="D78" s="345"/>
      <c r="E78" s="355">
        <v>20</v>
      </c>
      <c r="F78" s="356"/>
      <c r="G78" s="357"/>
      <c r="H78" s="355">
        <v>0</v>
      </c>
      <c r="I78" s="357"/>
      <c r="J78" s="217"/>
      <c r="K78" s="218"/>
      <c r="L78" s="2"/>
      <c r="M78" s="2"/>
      <c r="N78" s="2"/>
      <c r="O78" s="2"/>
      <c r="P78" s="2"/>
      <c r="Q78" s="2"/>
      <c r="R78" s="2"/>
      <c r="S78" s="2"/>
      <c r="T78" s="2"/>
      <c r="U78" s="2"/>
      <c r="V78" s="2"/>
    </row>
    <row r="79" spans="1:22" s="180" customFormat="1" ht="24.95" customHeight="1">
      <c r="A79" s="176" t="s">
        <v>168</v>
      </c>
      <c r="B79" s="343" t="s">
        <v>169</v>
      </c>
      <c r="C79" s="344"/>
      <c r="D79" s="345"/>
      <c r="E79" s="355">
        <v>30</v>
      </c>
      <c r="F79" s="356"/>
      <c r="G79" s="357"/>
      <c r="H79" s="355">
        <v>0</v>
      </c>
      <c r="I79" s="357"/>
      <c r="J79" s="217"/>
      <c r="K79" s="218"/>
      <c r="L79" s="2"/>
      <c r="M79" s="2"/>
      <c r="N79" s="2"/>
      <c r="O79" s="2"/>
      <c r="P79" s="2"/>
      <c r="Q79" s="2"/>
      <c r="R79" s="2"/>
      <c r="S79" s="2"/>
      <c r="T79" s="2"/>
      <c r="U79" s="2"/>
      <c r="V79" s="2"/>
    </row>
    <row r="80" spans="1:22" s="180" customFormat="1" ht="24.95" customHeight="1">
      <c r="A80" s="176" t="s">
        <v>170</v>
      </c>
      <c r="B80" s="343" t="s">
        <v>171</v>
      </c>
      <c r="C80" s="344"/>
      <c r="D80" s="345"/>
      <c r="E80" s="355">
        <v>20</v>
      </c>
      <c r="F80" s="356"/>
      <c r="G80" s="357"/>
      <c r="H80" s="355">
        <v>0</v>
      </c>
      <c r="I80" s="357"/>
      <c r="J80" s="217"/>
      <c r="K80" s="218"/>
    </row>
    <row r="81" spans="1:11" ht="24.95" customHeight="1">
      <c r="A81" s="175" t="s">
        <v>172</v>
      </c>
      <c r="B81" s="337" t="s">
        <v>173</v>
      </c>
      <c r="C81" s="338"/>
      <c r="D81" s="339"/>
      <c r="E81" s="352" t="s">
        <v>44</v>
      </c>
      <c r="F81" s="353"/>
      <c r="G81" s="354"/>
      <c r="H81" s="352" t="s">
        <v>45</v>
      </c>
      <c r="I81" s="354"/>
      <c r="J81" s="214"/>
      <c r="K81" s="215"/>
    </row>
    <row r="82" spans="1:11" ht="24.95" customHeight="1">
      <c r="A82" s="176" t="s">
        <v>174</v>
      </c>
      <c r="B82" s="310" t="s">
        <v>175</v>
      </c>
      <c r="C82" s="311"/>
      <c r="D82" s="312"/>
      <c r="E82" s="355">
        <v>10</v>
      </c>
      <c r="F82" s="356"/>
      <c r="G82" s="357"/>
      <c r="H82" s="355">
        <v>0</v>
      </c>
      <c r="I82" s="357"/>
      <c r="J82" s="195"/>
      <c r="K82" s="198"/>
    </row>
    <row r="83" spans="1:11" ht="24.95" customHeight="1">
      <c r="A83" s="176" t="s">
        <v>176</v>
      </c>
      <c r="B83" s="310" t="s">
        <v>177</v>
      </c>
      <c r="C83" s="311"/>
      <c r="D83" s="312"/>
      <c r="E83" s="355">
        <v>10</v>
      </c>
      <c r="F83" s="356"/>
      <c r="G83" s="357"/>
      <c r="H83" s="355">
        <v>0</v>
      </c>
      <c r="I83" s="357"/>
      <c r="J83" s="195"/>
      <c r="K83" s="198"/>
    </row>
    <row r="84" spans="1:11" ht="24.95" customHeight="1">
      <c r="A84" s="176" t="s">
        <v>178</v>
      </c>
      <c r="B84" s="310" t="s">
        <v>179</v>
      </c>
      <c r="C84" s="311"/>
      <c r="D84" s="312"/>
      <c r="E84" s="355">
        <v>10</v>
      </c>
      <c r="F84" s="356"/>
      <c r="G84" s="357"/>
      <c r="H84" s="355">
        <v>0</v>
      </c>
      <c r="I84" s="357"/>
      <c r="J84" s="195"/>
      <c r="K84" s="198"/>
    </row>
    <row r="85" spans="1:11" ht="24.95" customHeight="1">
      <c r="A85" s="176" t="s">
        <v>180</v>
      </c>
      <c r="B85" s="310" t="s">
        <v>181</v>
      </c>
      <c r="C85" s="311"/>
      <c r="D85" s="312"/>
      <c r="E85" s="355">
        <v>10</v>
      </c>
      <c r="F85" s="356"/>
      <c r="G85" s="357"/>
      <c r="H85" s="355">
        <v>0</v>
      </c>
      <c r="I85" s="357"/>
      <c r="J85" s="195"/>
      <c r="K85" s="198"/>
    </row>
    <row r="86" spans="1:11" ht="24.95" customHeight="1">
      <c r="A86" s="176" t="s">
        <v>182</v>
      </c>
      <c r="B86" s="310" t="s">
        <v>183</v>
      </c>
      <c r="C86" s="311"/>
      <c r="D86" s="312"/>
      <c r="E86" s="355">
        <v>10</v>
      </c>
      <c r="F86" s="356"/>
      <c r="G86" s="357"/>
      <c r="H86" s="355">
        <v>0</v>
      </c>
      <c r="I86" s="357"/>
      <c r="J86" s="195"/>
      <c r="K86" s="198"/>
    </row>
    <row r="87" spans="1:11" ht="24.95" customHeight="1">
      <c r="A87" s="176" t="s">
        <v>184</v>
      </c>
      <c r="B87" s="310" t="s">
        <v>185</v>
      </c>
      <c r="C87" s="311"/>
      <c r="D87" s="312"/>
      <c r="E87" s="355">
        <v>10</v>
      </c>
      <c r="F87" s="356"/>
      <c r="G87" s="357"/>
      <c r="H87" s="355">
        <v>0</v>
      </c>
      <c r="I87" s="357"/>
      <c r="J87" s="195"/>
      <c r="K87" s="198"/>
    </row>
    <row r="88" spans="1:11" ht="24.95" customHeight="1">
      <c r="A88" s="176" t="s">
        <v>186</v>
      </c>
      <c r="B88" s="310" t="s">
        <v>187</v>
      </c>
      <c r="C88" s="311"/>
      <c r="D88" s="312"/>
      <c r="E88" s="355">
        <v>10</v>
      </c>
      <c r="F88" s="356"/>
      <c r="G88" s="357"/>
      <c r="H88" s="355">
        <v>0</v>
      </c>
      <c r="I88" s="357"/>
      <c r="J88" s="195"/>
      <c r="K88" s="198"/>
    </row>
    <row r="89" spans="1:11" ht="24.95" customHeight="1">
      <c r="A89" s="176" t="s">
        <v>188</v>
      </c>
      <c r="B89" s="310" t="s">
        <v>189</v>
      </c>
      <c r="C89" s="311"/>
      <c r="D89" s="311"/>
      <c r="E89" s="355">
        <v>10</v>
      </c>
      <c r="F89" s="356"/>
      <c r="G89" s="357"/>
      <c r="H89" s="355">
        <v>0</v>
      </c>
      <c r="I89" s="357"/>
      <c r="J89" s="195"/>
      <c r="K89" s="198"/>
    </row>
    <row r="90" spans="1:11" ht="24.95" customHeight="1">
      <c r="A90" s="176" t="s">
        <v>190</v>
      </c>
      <c r="B90" s="310" t="s">
        <v>191</v>
      </c>
      <c r="C90" s="311"/>
      <c r="D90" s="312"/>
      <c r="E90" s="355">
        <v>10</v>
      </c>
      <c r="F90" s="356"/>
      <c r="G90" s="357"/>
      <c r="H90" s="355">
        <v>0</v>
      </c>
      <c r="I90" s="357"/>
      <c r="J90" s="195"/>
      <c r="K90" s="198"/>
    </row>
    <row r="91" spans="1:11" ht="24.95" customHeight="1">
      <c r="A91" s="181" t="s">
        <v>192</v>
      </c>
      <c r="B91" s="310" t="s">
        <v>193</v>
      </c>
      <c r="C91" s="311"/>
      <c r="D91" s="311"/>
      <c r="E91" s="355">
        <v>10</v>
      </c>
      <c r="F91" s="356"/>
      <c r="G91" s="357"/>
      <c r="H91" s="355">
        <v>0</v>
      </c>
      <c r="I91" s="357"/>
      <c r="J91" s="195"/>
      <c r="K91" s="198"/>
    </row>
    <row r="92" spans="1:11" ht="24.95" customHeight="1">
      <c r="A92" s="181" t="s">
        <v>194</v>
      </c>
      <c r="B92" s="310" t="s">
        <v>195</v>
      </c>
      <c r="C92" s="311"/>
      <c r="D92" s="312"/>
      <c r="E92" s="355">
        <v>10</v>
      </c>
      <c r="F92" s="356"/>
      <c r="G92" s="357"/>
      <c r="H92" s="355">
        <v>0</v>
      </c>
      <c r="I92" s="357"/>
      <c r="J92" s="195"/>
      <c r="K92" s="198"/>
    </row>
    <row r="93" spans="1:11" ht="24.95" customHeight="1">
      <c r="A93" s="288"/>
      <c r="B93" s="342"/>
      <c r="C93" s="342"/>
      <c r="D93" s="164" t="s">
        <v>57</v>
      </c>
      <c r="E93" s="298">
        <f>SUM(E72,E73,E74,E75,E77,E78,E79,E80,E82,E83,E84,E85,E86,E87,E88,E89,E90,E91,E92)</f>
        <v>240</v>
      </c>
      <c r="F93" s="299"/>
      <c r="G93" s="299"/>
      <c r="H93" s="299"/>
      <c r="I93" s="300"/>
      <c r="J93" s="201">
        <f>SUM(J72,J73,J74,J75,J77,J78,J79,J80,J82,J83,J84,J85,J86,J87,J88,J89,J90,J91,J92,)</f>
        <v>0</v>
      </c>
      <c r="K93" s="201">
        <f>SUM(K72,K73,K74,K75,K77,K78,K79,K80,K82,K83,K84,K85,K86,K87,K88,K89,K90,K91,K92,)</f>
        <v>0</v>
      </c>
    </row>
    <row r="94" spans="1:11" ht="24.95" customHeight="1">
      <c r="A94" s="175" t="s">
        <v>196</v>
      </c>
      <c r="B94" s="338" t="s">
        <v>197</v>
      </c>
      <c r="C94" s="338"/>
      <c r="D94" s="339"/>
      <c r="E94" s="352" t="s">
        <v>44</v>
      </c>
      <c r="F94" s="353"/>
      <c r="G94" s="354"/>
      <c r="H94" s="352" t="s">
        <v>45</v>
      </c>
      <c r="I94" s="354"/>
      <c r="J94" s="208"/>
      <c r="K94" s="208"/>
    </row>
    <row r="95" spans="1:11" ht="24.95" customHeight="1">
      <c r="A95" s="182" t="s">
        <v>198</v>
      </c>
      <c r="B95" s="358" t="s">
        <v>199</v>
      </c>
      <c r="C95" s="358"/>
      <c r="D95" s="358"/>
      <c r="E95" s="355">
        <v>20</v>
      </c>
      <c r="F95" s="356"/>
      <c r="G95" s="357"/>
      <c r="H95" s="355">
        <v>0</v>
      </c>
      <c r="I95" s="357"/>
      <c r="J95" s="195"/>
      <c r="K95" s="198"/>
    </row>
    <row r="96" spans="1:11" ht="24.95" customHeight="1">
      <c r="A96" s="183" t="s">
        <v>200</v>
      </c>
      <c r="B96" s="184" t="s">
        <v>201</v>
      </c>
      <c r="C96" s="185"/>
      <c r="D96" s="186"/>
      <c r="E96" s="355">
        <v>10</v>
      </c>
      <c r="F96" s="356"/>
      <c r="G96" s="357"/>
      <c r="H96" s="355">
        <v>0</v>
      </c>
      <c r="I96" s="357"/>
      <c r="J96" s="195"/>
      <c r="K96" s="198"/>
    </row>
    <row r="97" spans="1:35" ht="24.95" customHeight="1">
      <c r="A97" s="187" t="s">
        <v>202</v>
      </c>
      <c r="B97" s="371" t="s">
        <v>203</v>
      </c>
      <c r="C97" s="372"/>
      <c r="D97" s="373"/>
      <c r="E97" s="355">
        <v>10</v>
      </c>
      <c r="F97" s="356"/>
      <c r="G97" s="357"/>
      <c r="H97" s="355">
        <v>0</v>
      </c>
      <c r="I97" s="357"/>
      <c r="J97" s="195"/>
      <c r="K97" s="198"/>
    </row>
    <row r="98" spans="1:35" ht="24.95" customHeight="1">
      <c r="A98" s="187" t="s">
        <v>204</v>
      </c>
      <c r="B98" s="310" t="s">
        <v>205</v>
      </c>
      <c r="C98" s="311"/>
      <c r="D98" s="312"/>
      <c r="E98" s="355">
        <v>10</v>
      </c>
      <c r="F98" s="356"/>
      <c r="G98" s="357"/>
      <c r="H98" s="355">
        <v>0</v>
      </c>
      <c r="I98" s="357"/>
      <c r="J98" s="195"/>
      <c r="K98" s="198"/>
    </row>
    <row r="99" spans="1:35" ht="24.95" customHeight="1">
      <c r="A99" s="288"/>
      <c r="B99" s="342"/>
      <c r="C99" s="342"/>
      <c r="D99" s="164" t="s">
        <v>57</v>
      </c>
      <c r="E99" s="298">
        <f>SUM(E95,E96,E97,E98)</f>
        <v>50</v>
      </c>
      <c r="F99" s="299"/>
      <c r="G99" s="299"/>
      <c r="H99" s="299"/>
      <c r="I99" s="300"/>
      <c r="J99" s="201">
        <f>J95*J96*J97*J98</f>
        <v>0</v>
      </c>
      <c r="K99" s="201">
        <f>K95*K96*K97*K98</f>
        <v>0</v>
      </c>
    </row>
    <row r="100" spans="1:35" s="179" customFormat="1" ht="24.95" customHeight="1">
      <c r="A100" s="188" t="s">
        <v>206</v>
      </c>
      <c r="B100" s="189" t="s">
        <v>207</v>
      </c>
      <c r="C100" s="178"/>
      <c r="D100" s="178"/>
      <c r="E100" s="352" t="s">
        <v>44</v>
      </c>
      <c r="F100" s="353"/>
      <c r="G100" s="354"/>
      <c r="H100" s="352" t="s">
        <v>45</v>
      </c>
      <c r="I100" s="354"/>
      <c r="J100" s="216"/>
      <c r="K100" s="216"/>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24.95" customHeight="1">
      <c r="A101" s="187" t="s">
        <v>208</v>
      </c>
      <c r="B101" s="325" t="s">
        <v>209</v>
      </c>
      <c r="C101" s="304"/>
      <c r="D101" s="305"/>
      <c r="E101" s="355">
        <v>10</v>
      </c>
      <c r="F101" s="356"/>
      <c r="G101" s="357"/>
      <c r="H101" s="355">
        <v>0</v>
      </c>
      <c r="I101" s="357"/>
      <c r="J101" s="201"/>
      <c r="K101" s="201"/>
    </row>
    <row r="102" spans="1:35" ht="24.95" customHeight="1">
      <c r="A102" s="187" t="s">
        <v>210</v>
      </c>
      <c r="B102" s="346" t="s">
        <v>211</v>
      </c>
      <c r="C102" s="347"/>
      <c r="D102" s="348"/>
      <c r="E102" s="355">
        <v>10</v>
      </c>
      <c r="F102" s="356"/>
      <c r="G102" s="357"/>
      <c r="H102" s="355">
        <v>0</v>
      </c>
      <c r="I102" s="357"/>
      <c r="J102" s="201"/>
      <c r="K102" s="201"/>
    </row>
    <row r="103" spans="1:35" ht="24.95" customHeight="1">
      <c r="A103" s="187" t="s">
        <v>212</v>
      </c>
      <c r="B103" s="362" t="s">
        <v>213</v>
      </c>
      <c r="C103" s="362"/>
      <c r="D103" s="362"/>
      <c r="E103" s="366">
        <v>10</v>
      </c>
      <c r="F103" s="367"/>
      <c r="G103" s="368"/>
      <c r="H103" s="355">
        <v>0</v>
      </c>
      <c r="I103" s="357"/>
      <c r="J103" s="201"/>
      <c r="K103" s="201"/>
    </row>
    <row r="104" spans="1:35" ht="24.95" customHeight="1">
      <c r="A104" s="187" t="s">
        <v>214</v>
      </c>
      <c r="B104" s="310" t="s">
        <v>215</v>
      </c>
      <c r="C104" s="311"/>
      <c r="D104" s="312"/>
      <c r="E104" s="366">
        <v>10</v>
      </c>
      <c r="F104" s="367"/>
      <c r="G104" s="368"/>
      <c r="H104" s="355">
        <v>0</v>
      </c>
      <c r="I104" s="357"/>
      <c r="J104" s="201"/>
      <c r="K104" s="201"/>
    </row>
    <row r="105" spans="1:35" ht="24.95" customHeight="1">
      <c r="A105" s="187" t="s">
        <v>216</v>
      </c>
      <c r="B105" s="310" t="s">
        <v>217</v>
      </c>
      <c r="C105" s="311"/>
      <c r="D105" s="312"/>
      <c r="E105" s="366">
        <v>10</v>
      </c>
      <c r="F105" s="367"/>
      <c r="G105" s="368"/>
      <c r="H105" s="355">
        <v>0</v>
      </c>
      <c r="I105" s="357"/>
      <c r="J105" s="201"/>
      <c r="K105" s="201"/>
    </row>
    <row r="106" spans="1:35" ht="24.95" customHeight="1">
      <c r="A106" s="187" t="s">
        <v>218</v>
      </c>
      <c r="B106" s="349" t="s">
        <v>219</v>
      </c>
      <c r="C106" s="350"/>
      <c r="D106" s="351"/>
      <c r="E106" s="366">
        <v>10</v>
      </c>
      <c r="F106" s="367"/>
      <c r="G106" s="368"/>
      <c r="H106" s="355">
        <v>0</v>
      </c>
      <c r="I106" s="357"/>
      <c r="J106" s="201"/>
      <c r="K106" s="201"/>
    </row>
    <row r="107" spans="1:35" ht="24.95" customHeight="1">
      <c r="A107" s="288"/>
      <c r="B107" s="342"/>
      <c r="C107" s="342"/>
      <c r="D107" s="164" t="s">
        <v>57</v>
      </c>
      <c r="E107" s="298">
        <f>SUM(E101,E102,E103,E104,E105,E106)</f>
        <v>60</v>
      </c>
      <c r="F107" s="299"/>
      <c r="G107" s="299"/>
      <c r="H107" s="299"/>
      <c r="I107" s="300"/>
      <c r="J107" s="201">
        <f>SUM(J101,J102,J103,J104,J105,J106)</f>
        <v>0</v>
      </c>
      <c r="K107" s="201">
        <f>SUM(K101,K102,K103,K104,K105,K106)</f>
        <v>0</v>
      </c>
    </row>
    <row r="108" spans="1:35" s="179" customFormat="1" ht="24.95" customHeight="1">
      <c r="A108" s="188" t="s">
        <v>220</v>
      </c>
      <c r="B108" s="189" t="s">
        <v>221</v>
      </c>
      <c r="C108" s="178"/>
      <c r="D108" s="178"/>
      <c r="E108" s="352" t="s">
        <v>44</v>
      </c>
      <c r="F108" s="353"/>
      <c r="G108" s="354"/>
      <c r="H108" s="352" t="s">
        <v>45</v>
      </c>
      <c r="I108" s="354"/>
      <c r="J108" s="216"/>
      <c r="K108" s="216"/>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ht="30.95" customHeight="1">
      <c r="A109" s="187" t="s">
        <v>222</v>
      </c>
      <c r="B109" s="325" t="s">
        <v>223</v>
      </c>
      <c r="C109" s="304"/>
      <c r="D109" s="305"/>
      <c r="E109" s="415">
        <v>20</v>
      </c>
      <c r="F109" s="416"/>
      <c r="G109" s="417"/>
      <c r="H109" s="387">
        <v>0</v>
      </c>
      <c r="I109" s="388"/>
      <c r="J109" s="201"/>
      <c r="K109" s="201"/>
    </row>
    <row r="110" spans="1:35" ht="24.95" customHeight="1">
      <c r="A110" s="187" t="s">
        <v>224</v>
      </c>
      <c r="B110" s="310" t="s">
        <v>225</v>
      </c>
      <c r="C110" s="311"/>
      <c r="D110" s="312"/>
      <c r="E110" s="415">
        <v>10</v>
      </c>
      <c r="F110" s="416"/>
      <c r="G110" s="417"/>
      <c r="H110" s="387">
        <v>0</v>
      </c>
      <c r="I110" s="388"/>
      <c r="J110" s="201"/>
      <c r="K110" s="201"/>
    </row>
    <row r="111" spans="1:35" ht="24.95" customHeight="1">
      <c r="A111" s="187" t="s">
        <v>226</v>
      </c>
      <c r="B111" s="310" t="s">
        <v>227</v>
      </c>
      <c r="C111" s="311"/>
      <c r="D111" s="312"/>
      <c r="E111" s="412">
        <v>10</v>
      </c>
      <c r="F111" s="413"/>
      <c r="G111" s="414"/>
      <c r="H111" s="387">
        <v>0</v>
      </c>
      <c r="I111" s="388"/>
      <c r="J111" s="201"/>
      <c r="K111" s="201"/>
    </row>
    <row r="112" spans="1:35" ht="24.95" customHeight="1">
      <c r="A112" s="187" t="s">
        <v>228</v>
      </c>
      <c r="B112" s="310" t="s">
        <v>229</v>
      </c>
      <c r="C112" s="311"/>
      <c r="D112" s="312"/>
      <c r="E112" s="412">
        <v>10</v>
      </c>
      <c r="F112" s="413"/>
      <c r="G112" s="414"/>
      <c r="H112" s="387">
        <v>0</v>
      </c>
      <c r="I112" s="388"/>
      <c r="J112" s="201"/>
      <c r="K112" s="201"/>
    </row>
    <row r="113" spans="1:35" ht="24.95" customHeight="1">
      <c r="A113" s="187" t="s">
        <v>230</v>
      </c>
      <c r="B113" s="310" t="s">
        <v>231</v>
      </c>
      <c r="C113" s="311"/>
      <c r="D113" s="312"/>
      <c r="E113" s="412">
        <v>10</v>
      </c>
      <c r="F113" s="413"/>
      <c r="G113" s="414"/>
      <c r="H113" s="387">
        <v>0</v>
      </c>
      <c r="I113" s="388"/>
      <c r="J113" s="201"/>
      <c r="K113" s="201"/>
    </row>
    <row r="114" spans="1:35" ht="24.95" customHeight="1">
      <c r="A114" s="187" t="s">
        <v>232</v>
      </c>
      <c r="B114" s="310" t="s">
        <v>233</v>
      </c>
      <c r="C114" s="311"/>
      <c r="D114" s="312"/>
      <c r="E114" s="412">
        <v>10</v>
      </c>
      <c r="F114" s="413"/>
      <c r="G114" s="414"/>
      <c r="H114" s="387">
        <v>0</v>
      </c>
      <c r="I114" s="388"/>
      <c r="J114" s="201"/>
      <c r="K114" s="201"/>
    </row>
    <row r="115" spans="1:35" ht="30" customHeight="1">
      <c r="A115" s="190" t="s">
        <v>234</v>
      </c>
      <c r="B115" s="310" t="s">
        <v>235</v>
      </c>
      <c r="C115" s="311"/>
      <c r="D115" s="312"/>
      <c r="E115" s="412">
        <v>10</v>
      </c>
      <c r="F115" s="413"/>
      <c r="G115" s="414"/>
      <c r="H115" s="387">
        <v>0</v>
      </c>
      <c r="I115" s="388"/>
      <c r="J115" s="201"/>
      <c r="K115" s="201"/>
    </row>
    <row r="116" spans="1:35" ht="24.95" customHeight="1">
      <c r="A116" s="257" t="s">
        <v>236</v>
      </c>
      <c r="B116" s="317" t="s">
        <v>237</v>
      </c>
      <c r="C116" s="318"/>
      <c r="D116" s="319"/>
      <c r="E116" s="412">
        <v>10</v>
      </c>
      <c r="F116" s="413"/>
      <c r="G116" s="414"/>
      <c r="H116" s="387">
        <v>0</v>
      </c>
      <c r="I116" s="388"/>
      <c r="J116" s="201"/>
      <c r="K116" s="201"/>
    </row>
    <row r="117" spans="1:35" ht="18" customHeight="1">
      <c r="A117" s="398" t="s">
        <v>238</v>
      </c>
      <c r="B117" s="399" t="s">
        <v>239</v>
      </c>
      <c r="C117" s="399"/>
      <c r="D117" s="399"/>
      <c r="E117" s="301" t="s">
        <v>44</v>
      </c>
      <c r="F117" s="301"/>
      <c r="G117" s="87" t="s">
        <v>45</v>
      </c>
      <c r="H117" s="389"/>
      <c r="I117" s="389"/>
      <c r="J117" s="206"/>
      <c r="K117" s="206"/>
    </row>
    <row r="118" spans="1:35" ht="24.95" customHeight="1">
      <c r="A118" s="398"/>
      <c r="B118" s="399"/>
      <c r="C118" s="399"/>
      <c r="D118" s="399"/>
      <c r="E118" s="302">
        <v>0</v>
      </c>
      <c r="F118" s="302"/>
      <c r="G118" s="191">
        <v>20</v>
      </c>
      <c r="H118" s="389"/>
      <c r="I118" s="389"/>
      <c r="J118" s="201"/>
      <c r="K118" s="201"/>
    </row>
    <row r="119" spans="1:35" ht="15.95" customHeight="1">
      <c r="A119" s="400" t="s">
        <v>240</v>
      </c>
      <c r="B119" s="346" t="s">
        <v>241</v>
      </c>
      <c r="C119" s="347"/>
      <c r="D119" s="348"/>
      <c r="E119" s="87" t="s">
        <v>44</v>
      </c>
      <c r="F119" s="87" t="s">
        <v>45</v>
      </c>
      <c r="G119" s="411"/>
      <c r="H119" s="389"/>
      <c r="I119" s="389"/>
      <c r="J119" s="206"/>
      <c r="K119" s="206"/>
    </row>
    <row r="120" spans="1:35" ht="15.75">
      <c r="A120" s="400"/>
      <c r="B120" s="401"/>
      <c r="C120" s="402"/>
      <c r="D120" s="403"/>
      <c r="E120" s="191">
        <v>10</v>
      </c>
      <c r="F120" s="191">
        <v>0</v>
      </c>
      <c r="G120" s="411"/>
      <c r="H120" s="389"/>
      <c r="I120" s="389"/>
      <c r="J120" s="201"/>
      <c r="K120" s="201"/>
    </row>
    <row r="121" spans="1:35" ht="24.95" customHeight="1">
      <c r="A121" s="187" t="s">
        <v>242</v>
      </c>
      <c r="B121" s="142" t="s">
        <v>243</v>
      </c>
      <c r="C121" s="143"/>
      <c r="D121" s="144"/>
      <c r="E121" s="191">
        <v>10</v>
      </c>
      <c r="F121" s="191">
        <v>0</v>
      </c>
      <c r="G121" s="411"/>
      <c r="H121" s="389"/>
      <c r="I121" s="389"/>
      <c r="J121" s="201"/>
      <c r="K121" s="201"/>
    </row>
    <row r="122" spans="1:35" ht="24.95" customHeight="1">
      <c r="A122" s="288"/>
      <c r="B122" s="342"/>
      <c r="C122" s="342"/>
      <c r="D122" s="164" t="s">
        <v>57</v>
      </c>
      <c r="E122" s="370">
        <f>SUM(E109,E110,E111,E112,E113,E114,E115,E116,G118)</f>
        <v>110</v>
      </c>
      <c r="F122" s="370"/>
      <c r="G122" s="370"/>
      <c r="H122" s="370"/>
      <c r="I122" s="370"/>
      <c r="J122" s="201">
        <f>SUM(J109,J110,J111,J112,J114,J113,J118,J120,J121+J115+J116)</f>
        <v>0</v>
      </c>
      <c r="K122" s="201">
        <f>SUM(K109,K110,K111,K112,K114,K113,K118,K120,K121+K115+K116)</f>
        <v>0</v>
      </c>
    </row>
    <row r="123" spans="1:35" s="179" customFormat="1" ht="24.95" customHeight="1">
      <c r="A123" s="177" t="s">
        <v>244</v>
      </c>
      <c r="B123" s="363" t="s">
        <v>245</v>
      </c>
      <c r="C123" s="364"/>
      <c r="D123" s="365"/>
      <c r="E123" s="390" t="s">
        <v>44</v>
      </c>
      <c r="F123" s="390"/>
      <c r="G123" s="390"/>
      <c r="H123" s="390" t="s">
        <v>45</v>
      </c>
      <c r="I123" s="390"/>
      <c r="J123" s="220"/>
      <c r="K123" s="220"/>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s="179" customFormat="1" ht="35.450000000000003" customHeight="1">
      <c r="A124" s="187" t="s">
        <v>246</v>
      </c>
      <c r="B124" s="310" t="s">
        <v>247</v>
      </c>
      <c r="C124" s="311"/>
      <c r="D124" s="312"/>
      <c r="E124" s="391">
        <v>10</v>
      </c>
      <c r="F124" s="391"/>
      <c r="G124" s="391"/>
      <c r="H124" s="391">
        <v>0</v>
      </c>
      <c r="I124" s="391"/>
      <c r="J124" s="195"/>
      <c r="K124" s="195"/>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1:35" ht="24.95" customHeight="1">
      <c r="A125" s="187" t="s">
        <v>248</v>
      </c>
      <c r="B125" s="332" t="s">
        <v>249</v>
      </c>
      <c r="C125" s="332"/>
      <c r="D125" s="332"/>
      <c r="E125" s="391">
        <v>10</v>
      </c>
      <c r="F125" s="391"/>
      <c r="G125" s="391"/>
      <c r="H125" s="391">
        <v>0</v>
      </c>
      <c r="I125" s="391"/>
      <c r="J125" s="195"/>
      <c r="K125" s="195"/>
    </row>
    <row r="126" spans="1:35" ht="24.95" customHeight="1">
      <c r="A126" s="187" t="s">
        <v>250</v>
      </c>
      <c r="B126" s="332" t="s">
        <v>251</v>
      </c>
      <c r="C126" s="332"/>
      <c r="D126" s="332"/>
      <c r="E126" s="391">
        <v>10</v>
      </c>
      <c r="F126" s="391"/>
      <c r="G126" s="391"/>
      <c r="H126" s="391">
        <v>0</v>
      </c>
      <c r="I126" s="391"/>
      <c r="J126" s="195"/>
      <c r="K126" s="195"/>
    </row>
    <row r="127" spans="1:35" ht="24.95" customHeight="1">
      <c r="A127" s="187" t="s">
        <v>252</v>
      </c>
      <c r="B127" s="332" t="s">
        <v>253</v>
      </c>
      <c r="C127" s="332"/>
      <c r="D127" s="332"/>
      <c r="E127" s="392">
        <v>10</v>
      </c>
      <c r="F127" s="393"/>
      <c r="G127" s="394"/>
      <c r="H127" s="392">
        <v>0</v>
      </c>
      <c r="I127" s="394"/>
      <c r="J127" s="195"/>
      <c r="K127" s="219"/>
    </row>
    <row r="128" spans="1:35" ht="24.95" customHeight="1">
      <c r="A128" s="288"/>
      <c r="B128" s="342"/>
      <c r="C128" s="342"/>
      <c r="D128" s="164" t="s">
        <v>57</v>
      </c>
      <c r="E128" s="298">
        <f>SUM(E125,E124,E126,E127)</f>
        <v>40</v>
      </c>
      <c r="F128" s="299"/>
      <c r="G128" s="299"/>
      <c r="H128" s="299"/>
      <c r="I128" s="300"/>
      <c r="J128" s="201">
        <f>SUM(J125,J126,J127+J124)</f>
        <v>0</v>
      </c>
      <c r="K128" s="201">
        <f>SUM(K125,K126,K127+K124)</f>
        <v>0</v>
      </c>
    </row>
    <row r="129" spans="1:11">
      <c r="A129" s="16"/>
      <c r="B129" s="192"/>
      <c r="C129" s="192"/>
      <c r="D129" s="192"/>
      <c r="E129" s="192"/>
      <c r="F129" s="192"/>
      <c r="G129" s="192"/>
      <c r="H129" s="192"/>
      <c r="I129" s="15"/>
      <c r="J129" s="15"/>
      <c r="K129" s="15"/>
    </row>
    <row r="130" spans="1:11" ht="102" customHeight="1">
      <c r="A130" s="16"/>
      <c r="C130" s="15"/>
      <c r="D130" s="396" t="s">
        <v>254</v>
      </c>
      <c r="E130" s="396"/>
      <c r="F130" s="396"/>
      <c r="G130" s="397"/>
      <c r="H130" s="229" t="s">
        <v>255</v>
      </c>
      <c r="I130" s="193" t="s">
        <v>255</v>
      </c>
      <c r="J130" s="193" t="s">
        <v>23</v>
      </c>
      <c r="K130" s="193" t="s">
        <v>24</v>
      </c>
    </row>
    <row r="131" spans="1:11" ht="24.75" customHeight="1">
      <c r="A131" s="16"/>
      <c r="B131" s="194"/>
      <c r="C131" s="15"/>
      <c r="D131" s="396"/>
      <c r="E131" s="396"/>
      <c r="F131" s="396"/>
      <c r="G131" s="397"/>
      <c r="H131" s="195">
        <f>E128+E122+E107+E99+E93+E69+E60+E47+E27+E12</f>
        <v>1110</v>
      </c>
      <c r="I131" s="195">
        <v>1110</v>
      </c>
      <c r="J131" s="201">
        <f>SUM(J12,J27,J47,J60,J69,J93,J99,J107,J122,J128)</f>
        <v>0</v>
      </c>
      <c r="K131" s="201">
        <f>SUM(K12,K27,K47,K60,K69,K93,K99,K107,K122,K128)</f>
        <v>0</v>
      </c>
    </row>
    <row r="132" spans="1:11">
      <c r="A132" s="16"/>
      <c r="B132" s="15"/>
      <c r="C132" s="15"/>
      <c r="D132" s="15"/>
      <c r="E132" s="15"/>
      <c r="F132" s="15"/>
      <c r="G132" s="15"/>
      <c r="H132" s="15"/>
      <c r="I132" s="15"/>
      <c r="J132" s="15"/>
      <c r="K132" s="15"/>
    </row>
    <row r="133" spans="1:11">
      <c r="A133" s="16"/>
      <c r="B133" s="15"/>
      <c r="C133" s="15"/>
      <c r="D133" s="15"/>
      <c r="E133" s="15"/>
      <c r="F133" s="15"/>
      <c r="G133" s="15"/>
      <c r="H133" s="15"/>
      <c r="I133" s="15"/>
      <c r="J133" s="15"/>
      <c r="K133" s="15"/>
    </row>
    <row r="134" spans="1:11">
      <c r="A134" s="16"/>
      <c r="B134" s="15"/>
      <c r="C134" s="15"/>
      <c r="D134" s="15"/>
      <c r="E134" s="15"/>
      <c r="F134" s="15"/>
      <c r="G134" s="15"/>
      <c r="H134" s="15"/>
      <c r="I134" s="15"/>
      <c r="J134" s="15"/>
      <c r="K134" s="15"/>
    </row>
    <row r="135" spans="1:11">
      <c r="A135" s="16"/>
      <c r="B135" s="15"/>
      <c r="C135" s="15"/>
      <c r="D135" s="15"/>
      <c r="E135" s="15"/>
      <c r="F135" s="15"/>
      <c r="G135" s="15"/>
      <c r="H135" s="15"/>
      <c r="I135" s="15"/>
      <c r="J135" s="15"/>
      <c r="K135" s="15"/>
    </row>
    <row r="136" spans="1:11">
      <c r="A136" s="16"/>
      <c r="B136" s="15"/>
      <c r="C136" s="15"/>
      <c r="D136" s="15"/>
      <c r="E136" s="15"/>
      <c r="F136" s="15"/>
      <c r="G136" s="15"/>
      <c r="H136" s="15"/>
      <c r="I136" s="15"/>
      <c r="J136" s="15"/>
      <c r="K136" s="15"/>
    </row>
    <row r="137" spans="1:11">
      <c r="A137" s="16"/>
      <c r="B137" s="15"/>
      <c r="C137" s="15"/>
      <c r="D137" s="15"/>
      <c r="E137" s="15"/>
      <c r="F137" s="15"/>
      <c r="G137" s="15"/>
      <c r="H137" s="15"/>
      <c r="I137" s="15"/>
      <c r="J137" s="15"/>
      <c r="K137" s="15"/>
    </row>
  </sheetData>
  <sheetProtection selectLockedCells="1"/>
  <mergeCells count="341">
    <mergeCell ref="B2:D2"/>
    <mergeCell ref="D130:G131"/>
    <mergeCell ref="A117:A118"/>
    <mergeCell ref="B117:D118"/>
    <mergeCell ref="A119:A120"/>
    <mergeCell ref="B119:D120"/>
    <mergeCell ref="A23:A24"/>
    <mergeCell ref="B23:D24"/>
    <mergeCell ref="A25:A26"/>
    <mergeCell ref="B25:D26"/>
    <mergeCell ref="B27:C27"/>
    <mergeCell ref="G119:G121"/>
    <mergeCell ref="E115:G115"/>
    <mergeCell ref="E116:G116"/>
    <mergeCell ref="E108:G108"/>
    <mergeCell ref="E109:G109"/>
    <mergeCell ref="E110:G110"/>
    <mergeCell ref="E111:G111"/>
    <mergeCell ref="E112:G112"/>
    <mergeCell ref="E113:G113"/>
    <mergeCell ref="E114:G114"/>
    <mergeCell ref="E94:G94"/>
    <mergeCell ref="E95:G95"/>
    <mergeCell ref="E96:G96"/>
    <mergeCell ref="H117:I121"/>
    <mergeCell ref="E123:G123"/>
    <mergeCell ref="H123:I123"/>
    <mergeCell ref="E124:G124"/>
    <mergeCell ref="E125:G125"/>
    <mergeCell ref="E126:G126"/>
    <mergeCell ref="E127:G127"/>
    <mergeCell ref="H124:I124"/>
    <mergeCell ref="H125:I125"/>
    <mergeCell ref="H126:I126"/>
    <mergeCell ref="H127:I127"/>
    <mergeCell ref="H109:I109"/>
    <mergeCell ref="H110:I110"/>
    <mergeCell ref="H111:I111"/>
    <mergeCell ref="H112:I112"/>
    <mergeCell ref="H113:I113"/>
    <mergeCell ref="H114:I114"/>
    <mergeCell ref="H115:I115"/>
    <mergeCell ref="H116:I116"/>
    <mergeCell ref="H106:I106"/>
    <mergeCell ref="H108:I108"/>
    <mergeCell ref="E97:G97"/>
    <mergeCell ref="E98:G98"/>
    <mergeCell ref="H94:I94"/>
    <mergeCell ref="H95:I95"/>
    <mergeCell ref="H96:I96"/>
    <mergeCell ref="H97:I97"/>
    <mergeCell ref="H98:I98"/>
    <mergeCell ref="E100:G100"/>
    <mergeCell ref="H100:I100"/>
    <mergeCell ref="E101:G101"/>
    <mergeCell ref="H101:I101"/>
    <mergeCell ref="E102:G102"/>
    <mergeCell ref="H102:I102"/>
    <mergeCell ref="E103:G103"/>
    <mergeCell ref="H103:I103"/>
    <mergeCell ref="E104:G104"/>
    <mergeCell ref="H104:I104"/>
    <mergeCell ref="E105:G105"/>
    <mergeCell ref="H105:I105"/>
    <mergeCell ref="H86:I86"/>
    <mergeCell ref="H87:I87"/>
    <mergeCell ref="H88:I88"/>
    <mergeCell ref="H89:I89"/>
    <mergeCell ref="H90:I90"/>
    <mergeCell ref="H91:I91"/>
    <mergeCell ref="H92:I92"/>
    <mergeCell ref="E81:G81"/>
    <mergeCell ref="E82:G82"/>
    <mergeCell ref="E83:G83"/>
    <mergeCell ref="E84:G84"/>
    <mergeCell ref="E85:G85"/>
    <mergeCell ref="E86:G86"/>
    <mergeCell ref="H63:I63"/>
    <mergeCell ref="H64:I64"/>
    <mergeCell ref="H65:I65"/>
    <mergeCell ref="H66:I66"/>
    <mergeCell ref="H67:I67"/>
    <mergeCell ref="H68:I68"/>
    <mergeCell ref="H74:I74"/>
    <mergeCell ref="H75:I75"/>
    <mergeCell ref="E87:G87"/>
    <mergeCell ref="E76:G76"/>
    <mergeCell ref="H76:I76"/>
    <mergeCell ref="E77:G77"/>
    <mergeCell ref="E78:G78"/>
    <mergeCell ref="E79:G79"/>
    <mergeCell ref="E80:G80"/>
    <mergeCell ref="H77:I77"/>
    <mergeCell ref="H78:I78"/>
    <mergeCell ref="H79:I79"/>
    <mergeCell ref="H80:I80"/>
    <mergeCell ref="H81:I81"/>
    <mergeCell ref="H82:I82"/>
    <mergeCell ref="H83:I83"/>
    <mergeCell ref="H84:I84"/>
    <mergeCell ref="H85:I85"/>
    <mergeCell ref="H58:I58"/>
    <mergeCell ref="H59:I59"/>
    <mergeCell ref="E55:G55"/>
    <mergeCell ref="E56:G56"/>
    <mergeCell ref="E57:G57"/>
    <mergeCell ref="E58:G58"/>
    <mergeCell ref="E59:G59"/>
    <mergeCell ref="E62:G62"/>
    <mergeCell ref="H62:I62"/>
    <mergeCell ref="H38:I38"/>
    <mergeCell ref="H39:I39"/>
    <mergeCell ref="H40:I40"/>
    <mergeCell ref="H41:I41"/>
    <mergeCell ref="H42:I42"/>
    <mergeCell ref="H43:I43"/>
    <mergeCell ref="H44:I44"/>
    <mergeCell ref="H45:I45"/>
    <mergeCell ref="H46:I46"/>
    <mergeCell ref="E31:G31"/>
    <mergeCell ref="H31:I31"/>
    <mergeCell ref="E32:G32"/>
    <mergeCell ref="H32:I32"/>
    <mergeCell ref="E33:G33"/>
    <mergeCell ref="H33:I33"/>
    <mergeCell ref="E34:G34"/>
    <mergeCell ref="H34:I34"/>
    <mergeCell ref="E35:G35"/>
    <mergeCell ref="H35:I35"/>
    <mergeCell ref="H14:I14"/>
    <mergeCell ref="H17:I17"/>
    <mergeCell ref="H15:I15"/>
    <mergeCell ref="H16:I16"/>
    <mergeCell ref="H18:I18"/>
    <mergeCell ref="H19:I19"/>
    <mergeCell ref="H20:I20"/>
    <mergeCell ref="E29:G29"/>
    <mergeCell ref="E30:G30"/>
    <mergeCell ref="H29:I29"/>
    <mergeCell ref="H30:I30"/>
    <mergeCell ref="H21:I21"/>
    <mergeCell ref="H22:I22"/>
    <mergeCell ref="E14:G14"/>
    <mergeCell ref="E15:G15"/>
    <mergeCell ref="E16:G16"/>
    <mergeCell ref="E17:G17"/>
    <mergeCell ref="E18:G18"/>
    <mergeCell ref="G25:G26"/>
    <mergeCell ref="E19:G19"/>
    <mergeCell ref="E20:G20"/>
    <mergeCell ref="E21:G21"/>
    <mergeCell ref="E22:G22"/>
    <mergeCell ref="H23:I26"/>
    <mergeCell ref="E5:G5"/>
    <mergeCell ref="E6:G6"/>
    <mergeCell ref="E7:G7"/>
    <mergeCell ref="E8:G8"/>
    <mergeCell ref="E9:G9"/>
    <mergeCell ref="E10:G10"/>
    <mergeCell ref="E11:G11"/>
    <mergeCell ref="H5:I5"/>
    <mergeCell ref="H6:I6"/>
    <mergeCell ref="H7:I7"/>
    <mergeCell ref="H8:I8"/>
    <mergeCell ref="H9:I9"/>
    <mergeCell ref="H10:I10"/>
    <mergeCell ref="H11:I11"/>
    <mergeCell ref="J34:K34"/>
    <mergeCell ref="B82:D82"/>
    <mergeCell ref="B71:D71"/>
    <mergeCell ref="E122:I122"/>
    <mergeCell ref="E107:I107"/>
    <mergeCell ref="A99:C99"/>
    <mergeCell ref="E99:I99"/>
    <mergeCell ref="A47:C47"/>
    <mergeCell ref="B44:D44"/>
    <mergeCell ref="B97:D97"/>
    <mergeCell ref="B81:D81"/>
    <mergeCell ref="E69:I69"/>
    <mergeCell ref="B77:D77"/>
    <mergeCell ref="B76:D76"/>
    <mergeCell ref="E60:I60"/>
    <mergeCell ref="B87:D87"/>
    <mergeCell ref="B88:D88"/>
    <mergeCell ref="E36:G36"/>
    <mergeCell ref="H36:I36"/>
    <mergeCell ref="E37:G37"/>
    <mergeCell ref="H37:I37"/>
    <mergeCell ref="E38:G38"/>
    <mergeCell ref="E39:G39"/>
    <mergeCell ref="E40:G40"/>
    <mergeCell ref="E128:I128"/>
    <mergeCell ref="B109:D109"/>
    <mergeCell ref="B80:D80"/>
    <mergeCell ref="E93:I93"/>
    <mergeCell ref="B98:D98"/>
    <mergeCell ref="A107:C107"/>
    <mergeCell ref="B103:D103"/>
    <mergeCell ref="B124:D124"/>
    <mergeCell ref="B116:D116"/>
    <mergeCell ref="B127:D127"/>
    <mergeCell ref="B91:D91"/>
    <mergeCell ref="B89:D89"/>
    <mergeCell ref="B104:D104"/>
    <mergeCell ref="B105:D105"/>
    <mergeCell ref="B85:D85"/>
    <mergeCell ref="B126:D126"/>
    <mergeCell ref="B123:D123"/>
    <mergeCell ref="A128:C128"/>
    <mergeCell ref="E88:G88"/>
    <mergeCell ref="E89:G89"/>
    <mergeCell ref="E106:G106"/>
    <mergeCell ref="E90:G90"/>
    <mergeCell ref="E91:G91"/>
    <mergeCell ref="E92:G92"/>
    <mergeCell ref="E41:G41"/>
    <mergeCell ref="E42:G42"/>
    <mergeCell ref="E43:G43"/>
    <mergeCell ref="E44:G44"/>
    <mergeCell ref="E45:G45"/>
    <mergeCell ref="E46:G46"/>
    <mergeCell ref="H71:I71"/>
    <mergeCell ref="H72:I72"/>
    <mergeCell ref="H73:I73"/>
    <mergeCell ref="E49:G49"/>
    <mergeCell ref="E50:G50"/>
    <mergeCell ref="E51:G51"/>
    <mergeCell ref="E52:G52"/>
    <mergeCell ref="E53:G53"/>
    <mergeCell ref="E54:G54"/>
    <mergeCell ref="H49:I49"/>
    <mergeCell ref="H50:I50"/>
    <mergeCell ref="H51:I51"/>
    <mergeCell ref="H52:I52"/>
    <mergeCell ref="H53:I53"/>
    <mergeCell ref="H54:I54"/>
    <mergeCell ref="H55:I55"/>
    <mergeCell ref="H56:I56"/>
    <mergeCell ref="H57:I57"/>
    <mergeCell ref="E71:G71"/>
    <mergeCell ref="E72:G72"/>
    <mergeCell ref="E73:G73"/>
    <mergeCell ref="E74:G74"/>
    <mergeCell ref="E75:G75"/>
    <mergeCell ref="B59:D59"/>
    <mergeCell ref="B95:D95"/>
    <mergeCell ref="A93:C93"/>
    <mergeCell ref="B70:D70"/>
    <mergeCell ref="B90:D90"/>
    <mergeCell ref="B66:D66"/>
    <mergeCell ref="B67:D67"/>
    <mergeCell ref="A69:C69"/>
    <mergeCell ref="B83:D83"/>
    <mergeCell ref="B79:D79"/>
    <mergeCell ref="B75:D75"/>
    <mergeCell ref="E63:G63"/>
    <mergeCell ref="E64:G64"/>
    <mergeCell ref="E65:G65"/>
    <mergeCell ref="E66:G66"/>
    <mergeCell ref="E67:G67"/>
    <mergeCell ref="E68:G68"/>
    <mergeCell ref="B84:D84"/>
    <mergeCell ref="B63:D63"/>
    <mergeCell ref="B114:D114"/>
    <mergeCell ref="B86:D86"/>
    <mergeCell ref="B72:D72"/>
    <mergeCell ref="B94:D94"/>
    <mergeCell ref="B92:D92"/>
    <mergeCell ref="A122:C122"/>
    <mergeCell ref="B78:D78"/>
    <mergeCell ref="B112:D112"/>
    <mergeCell ref="B102:D102"/>
    <mergeCell ref="B106:D106"/>
    <mergeCell ref="B74:D74"/>
    <mergeCell ref="B101:D101"/>
    <mergeCell ref="B125:D125"/>
    <mergeCell ref="B113:D113"/>
    <mergeCell ref="B110:D110"/>
    <mergeCell ref="B111:D111"/>
    <mergeCell ref="B115:D115"/>
    <mergeCell ref="B73:D73"/>
    <mergeCell ref="E1:I1"/>
    <mergeCell ref="B1:D1"/>
    <mergeCell ref="B22:D22"/>
    <mergeCell ref="B4:D4"/>
    <mergeCell ref="B57:D57"/>
    <mergeCell ref="B36:D36"/>
    <mergeCell ref="B8:D8"/>
    <mergeCell ref="B6:D6"/>
    <mergeCell ref="B13:D13"/>
    <mergeCell ref="E12:I12"/>
    <mergeCell ref="B7:D7"/>
    <mergeCell ref="B15:D15"/>
    <mergeCell ref="B14:D14"/>
    <mergeCell ref="B5:D5"/>
    <mergeCell ref="B20:D20"/>
    <mergeCell ref="A12:C12"/>
    <mergeCell ref="B34:D34"/>
    <mergeCell ref="B31:D31"/>
    <mergeCell ref="A60:C60"/>
    <mergeCell ref="B68:D68"/>
    <mergeCell ref="B62:D62"/>
    <mergeCell ref="B11:D11"/>
    <mergeCell ref="B18:D18"/>
    <mergeCell ref="B19:D19"/>
    <mergeCell ref="B61:D61"/>
    <mergeCell ref="B46:D46"/>
    <mergeCell ref="B54:D54"/>
    <mergeCell ref="B39:D39"/>
    <mergeCell ref="B38:D38"/>
    <mergeCell ref="B45:D45"/>
    <mergeCell ref="B41:D41"/>
    <mergeCell ref="B40:D40"/>
    <mergeCell ref="B58:D58"/>
    <mergeCell ref="B65:D65"/>
    <mergeCell ref="B37:D37"/>
    <mergeCell ref="B49:D49"/>
    <mergeCell ref="E23:F23"/>
    <mergeCell ref="E24:F24"/>
    <mergeCell ref="E27:I27"/>
    <mergeCell ref="E117:F117"/>
    <mergeCell ref="E118:F118"/>
    <mergeCell ref="B9:D9"/>
    <mergeCell ref="B56:D56"/>
    <mergeCell ref="B55:D55"/>
    <mergeCell ref="B16:D16"/>
    <mergeCell ref="B33:D33"/>
    <mergeCell ref="B53:D53"/>
    <mergeCell ref="B52:D52"/>
    <mergeCell ref="B42:D42"/>
    <mergeCell ref="B28:D28"/>
    <mergeCell ref="B48:D48"/>
    <mergeCell ref="B50:D50"/>
    <mergeCell ref="B32:D32"/>
    <mergeCell ref="E47:I47"/>
    <mergeCell ref="B51:D51"/>
    <mergeCell ref="B43:D43"/>
    <mergeCell ref="B35:D35"/>
    <mergeCell ref="B30:D30"/>
    <mergeCell ref="B10:D10"/>
    <mergeCell ref="B64:D64"/>
  </mergeCells>
  <phoneticPr fontId="11" type="noConversion"/>
  <conditionalFormatting sqref="J47:K47">
    <cfRule type="cellIs" dxfId="19" priority="19" stopIfTrue="1" operator="greaterThan">
      <formula>200</formula>
    </cfRule>
    <cfRule type="cellIs" dxfId="18" priority="20" stopIfTrue="1" operator="between">
      <formula>1</formula>
      <formula>200</formula>
    </cfRule>
  </conditionalFormatting>
  <conditionalFormatting sqref="J60:K60 J63:K69 J101:K106 J109:K116 J123:K127 J120:K121 J118:K118">
    <cfRule type="cellIs" dxfId="17" priority="21" stopIfTrue="1" operator="greaterThan">
      <formula>300</formula>
    </cfRule>
    <cfRule type="cellIs" dxfId="16" priority="22" stopIfTrue="1" operator="between">
      <formula>1</formula>
      <formula>300</formula>
    </cfRule>
  </conditionalFormatting>
  <conditionalFormatting sqref="J131:K131">
    <cfRule type="cellIs" dxfId="15" priority="23" stopIfTrue="1" operator="greaterThan">
      <formula>1000</formula>
    </cfRule>
    <cfRule type="cellIs" dxfId="14" priority="24" stopIfTrue="1" operator="between">
      <formula>1</formula>
      <formula>1000</formula>
    </cfRule>
  </conditionalFormatting>
  <conditionalFormatting sqref="J128:K128">
    <cfRule type="cellIs" dxfId="13" priority="17" stopIfTrue="1" operator="greaterThan">
      <formula>300</formula>
    </cfRule>
    <cfRule type="cellIs" dxfId="12" priority="18" stopIfTrue="1" operator="between">
      <formula>1</formula>
      <formula>300</formula>
    </cfRule>
  </conditionalFormatting>
  <conditionalFormatting sqref="J9:K9">
    <cfRule type="cellIs" dxfId="11" priority="13" stopIfTrue="1" operator="greaterThan">
      <formula>300</formula>
    </cfRule>
    <cfRule type="cellIs" dxfId="10" priority="14" stopIfTrue="1" operator="between">
      <formula>1</formula>
      <formula>300</formula>
    </cfRule>
  </conditionalFormatting>
  <conditionalFormatting sqref="J10:K10">
    <cfRule type="cellIs" dxfId="9" priority="11" stopIfTrue="1" operator="greaterThan">
      <formula>300</formula>
    </cfRule>
    <cfRule type="cellIs" dxfId="8" priority="12" stopIfTrue="1" operator="between">
      <formula>1</formula>
      <formula>300</formula>
    </cfRule>
  </conditionalFormatting>
  <conditionalFormatting sqref="J122:K122">
    <cfRule type="cellIs" dxfId="7" priority="7" stopIfTrue="1" operator="greaterThan">
      <formula>300</formula>
    </cfRule>
    <cfRule type="cellIs" dxfId="6" priority="8" stopIfTrue="1" operator="between">
      <formula>1</formula>
      <formula>300</formula>
    </cfRule>
  </conditionalFormatting>
  <conditionalFormatting sqref="J107:K107">
    <cfRule type="cellIs" dxfId="5" priority="5" operator="greaterThan">
      <formula>300</formula>
    </cfRule>
    <cfRule type="cellIs" dxfId="4" priority="6" stopIfTrue="1" operator="between">
      <formula>1</formula>
      <formula>300</formula>
    </cfRule>
  </conditionalFormatting>
  <conditionalFormatting sqref="J99:K99">
    <cfRule type="cellIs" dxfId="3" priority="3" operator="greaterThan">
      <formula>300</formula>
    </cfRule>
    <cfRule type="cellIs" dxfId="2" priority="4" operator="between">
      <formula>1</formula>
      <formula>300</formula>
    </cfRule>
  </conditionalFormatting>
  <conditionalFormatting sqref="J93:K93">
    <cfRule type="cellIs" dxfId="1" priority="1" operator="greaterThan">
      <formula>300</formula>
    </cfRule>
    <cfRule type="cellIs" dxfId="0" priority="2" operator="between">
      <formula>1</formula>
      <formula>300</formula>
    </cfRule>
  </conditionalFormatting>
  <printOptions horizontalCentered="1"/>
  <pageMargins left="0.23622047244094491" right="0.27559055118110237" top="0.39370078740157483" bottom="0.39370078740157483" header="0.31496062992125984" footer="0.31496062992125984"/>
  <pageSetup paperSize="8" scale="83"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83"/>
  <sheetViews>
    <sheetView showGridLines="0" zoomScaleNormal="100" workbookViewId="0">
      <pane ySplit="1" topLeftCell="A2" activePane="bottomLeft" state="frozen"/>
      <selection pane="bottomLeft" activeCell="B2" sqref="B2:D2"/>
    </sheetView>
  </sheetViews>
  <sheetFormatPr defaultColWidth="7.7109375" defaultRowHeight="12.75"/>
  <cols>
    <col min="1" max="1" width="5.85546875" style="16" customWidth="1"/>
    <col min="2" max="2" width="27" style="15" customWidth="1"/>
    <col min="3" max="3" width="24.42578125" style="15" customWidth="1"/>
    <col min="4" max="4" width="19.42578125" style="15" customWidth="1"/>
    <col min="5" max="5" width="9.42578125" style="15" customWidth="1"/>
    <col min="6" max="6" width="9.42578125" style="2" customWidth="1"/>
    <col min="7" max="7" width="11.85546875" style="2" customWidth="1"/>
    <col min="8" max="9" width="14.140625" style="2" customWidth="1"/>
    <col min="10" max="16384" width="7.7109375" style="2"/>
  </cols>
  <sheetData>
    <row r="1" spans="1:11" ht="117.6" customHeight="1">
      <c r="A1" s="23"/>
      <c r="B1" s="435" t="s">
        <v>256</v>
      </c>
      <c r="C1" s="435"/>
      <c r="D1" s="435"/>
      <c r="E1" s="431" t="s">
        <v>39</v>
      </c>
      <c r="F1" s="432"/>
      <c r="G1" s="433"/>
      <c r="H1" s="20" t="s">
        <v>23</v>
      </c>
      <c r="I1" s="1" t="s">
        <v>24</v>
      </c>
    </row>
    <row r="2" spans="1:11" ht="62.1" customHeight="1">
      <c r="A2" s="222"/>
      <c r="B2" s="395" t="s">
        <v>40</v>
      </c>
      <c r="C2" s="284"/>
      <c r="D2" s="284"/>
      <c r="E2" s="228"/>
      <c r="F2" s="221"/>
      <c r="G2" s="221"/>
      <c r="H2" s="221"/>
      <c r="I2" s="221"/>
      <c r="J2" s="221"/>
      <c r="K2" s="221"/>
    </row>
    <row r="3" spans="1:11" ht="20.25">
      <c r="B3" s="226"/>
      <c r="C3" s="227"/>
      <c r="D3" s="227"/>
      <c r="E3" s="221"/>
      <c r="F3" s="221"/>
      <c r="G3" s="221"/>
      <c r="H3" s="221"/>
      <c r="I3" s="221"/>
      <c r="J3" s="221"/>
      <c r="K3" s="221"/>
    </row>
    <row r="4" spans="1:11" ht="23.1" customHeight="1">
      <c r="A4" s="73" t="s">
        <v>257</v>
      </c>
      <c r="B4" s="422" t="s">
        <v>258</v>
      </c>
      <c r="C4" s="434"/>
      <c r="D4" s="434"/>
      <c r="E4" s="74"/>
      <c r="F4" s="74"/>
      <c r="G4" s="74"/>
      <c r="H4" s="74"/>
      <c r="I4" s="74"/>
    </row>
    <row r="5" spans="1:11" ht="45">
      <c r="A5" s="63"/>
      <c r="B5" s="94"/>
      <c r="C5" s="95"/>
      <c r="D5" s="96"/>
      <c r="E5" s="91" t="s">
        <v>44</v>
      </c>
      <c r="F5" s="91" t="s">
        <v>45</v>
      </c>
      <c r="G5" s="135" t="s">
        <v>259</v>
      </c>
      <c r="H5" s="96"/>
      <c r="I5" s="96"/>
    </row>
    <row r="6" spans="1:11" ht="48.6" customHeight="1">
      <c r="A6" s="56" t="s">
        <v>260</v>
      </c>
      <c r="B6" s="310" t="s">
        <v>261</v>
      </c>
      <c r="C6" s="311"/>
      <c r="D6" s="312"/>
      <c r="E6" s="36">
        <v>20</v>
      </c>
      <c r="F6" s="36">
        <v>0</v>
      </c>
      <c r="G6" s="37"/>
      <c r="H6" s="11"/>
      <c r="I6" s="11"/>
    </row>
    <row r="7" spans="1:11" ht="39" customHeight="1">
      <c r="A7" s="56" t="s">
        <v>262</v>
      </c>
      <c r="B7" s="310" t="s">
        <v>263</v>
      </c>
      <c r="C7" s="311"/>
      <c r="D7" s="312"/>
      <c r="E7" s="36">
        <v>20</v>
      </c>
      <c r="F7" s="36">
        <v>0</v>
      </c>
      <c r="G7" s="132"/>
      <c r="H7" s="8"/>
      <c r="I7" s="8"/>
    </row>
    <row r="8" spans="1:11" ht="24.95" customHeight="1">
      <c r="A8" s="56" t="s">
        <v>264</v>
      </c>
      <c r="B8" s="313" t="s">
        <v>265</v>
      </c>
      <c r="C8" s="314"/>
      <c r="D8" s="315"/>
      <c r="E8" s="7">
        <v>10</v>
      </c>
      <c r="F8" s="36">
        <v>0</v>
      </c>
      <c r="G8" s="133"/>
      <c r="H8" s="8"/>
      <c r="I8" s="8"/>
    </row>
    <row r="9" spans="1:11" ht="24.95" customHeight="1">
      <c r="A9" s="56" t="s">
        <v>266</v>
      </c>
      <c r="B9" s="313" t="s">
        <v>267</v>
      </c>
      <c r="C9" s="314"/>
      <c r="D9" s="315"/>
      <c r="E9" s="7">
        <v>10</v>
      </c>
      <c r="F9" s="36">
        <v>0</v>
      </c>
      <c r="G9" s="133"/>
      <c r="H9" s="8"/>
      <c r="I9" s="8"/>
    </row>
    <row r="10" spans="1:11" ht="43.5" customHeight="1">
      <c r="A10" s="56" t="s">
        <v>268</v>
      </c>
      <c r="B10" s="313" t="s">
        <v>269</v>
      </c>
      <c r="C10" s="314"/>
      <c r="D10" s="315"/>
      <c r="E10" s="36">
        <v>10</v>
      </c>
      <c r="F10" s="36">
        <v>0</v>
      </c>
      <c r="G10" s="133"/>
      <c r="H10" s="8"/>
      <c r="I10" s="8"/>
    </row>
    <row r="11" spans="1:11" ht="30.6" customHeight="1">
      <c r="A11" s="56" t="s">
        <v>270</v>
      </c>
      <c r="B11" s="313" t="s">
        <v>271</v>
      </c>
      <c r="C11" s="428"/>
      <c r="D11" s="428"/>
      <c r="E11" s="36">
        <v>10</v>
      </c>
      <c r="F11" s="36">
        <v>0</v>
      </c>
      <c r="G11" s="133"/>
      <c r="H11" s="8"/>
      <c r="I11" s="8"/>
    </row>
    <row r="12" spans="1:11" ht="29.45" customHeight="1">
      <c r="A12" s="56" t="s">
        <v>272</v>
      </c>
      <c r="B12" s="329" t="s">
        <v>273</v>
      </c>
      <c r="C12" s="430"/>
      <c r="D12" s="430"/>
      <c r="E12" s="36">
        <v>10</v>
      </c>
      <c r="F12" s="36">
        <v>0</v>
      </c>
      <c r="G12" s="133"/>
      <c r="H12" s="4"/>
      <c r="I12" s="4"/>
    </row>
    <row r="13" spans="1:11" ht="30.6" customHeight="1">
      <c r="A13" s="56" t="s">
        <v>274</v>
      </c>
      <c r="B13" s="311" t="s">
        <v>275</v>
      </c>
      <c r="C13" s="311"/>
      <c r="D13" s="312"/>
      <c r="E13" s="45">
        <v>10</v>
      </c>
      <c r="F13" s="36">
        <v>0</v>
      </c>
      <c r="G13" s="134"/>
      <c r="H13" s="4"/>
      <c r="I13" s="4"/>
    </row>
    <row r="14" spans="1:11" ht="24.95" customHeight="1">
      <c r="A14" s="56" t="s">
        <v>276</v>
      </c>
      <c r="B14" s="313" t="s">
        <v>277</v>
      </c>
      <c r="C14" s="428"/>
      <c r="D14" s="428"/>
      <c r="E14" s="36">
        <v>10</v>
      </c>
      <c r="F14" s="36">
        <v>0</v>
      </c>
      <c r="G14" s="36"/>
      <c r="H14" s="4"/>
      <c r="I14" s="4"/>
    </row>
    <row r="15" spans="1:11" ht="24.95" customHeight="1">
      <c r="A15" s="56" t="s">
        <v>278</v>
      </c>
      <c r="B15" s="313" t="s">
        <v>279</v>
      </c>
      <c r="C15" s="314"/>
      <c r="D15" s="315"/>
      <c r="E15" s="36">
        <v>10</v>
      </c>
      <c r="F15" s="36">
        <v>0</v>
      </c>
      <c r="G15" s="36"/>
      <c r="H15" s="4"/>
      <c r="I15" s="4"/>
    </row>
    <row r="16" spans="1:11" ht="29.45" customHeight="1">
      <c r="A16" s="56" t="s">
        <v>280</v>
      </c>
      <c r="B16" s="313" t="s">
        <v>281</v>
      </c>
      <c r="C16" s="314"/>
      <c r="D16" s="315"/>
      <c r="E16" s="45">
        <v>10</v>
      </c>
      <c r="F16" s="36">
        <v>0</v>
      </c>
      <c r="G16" s="36"/>
      <c r="H16" s="4"/>
      <c r="I16" s="4"/>
    </row>
    <row r="17" spans="1:9" ht="29.1" customHeight="1">
      <c r="A17" s="56" t="s">
        <v>282</v>
      </c>
      <c r="B17" s="313" t="s">
        <v>283</v>
      </c>
      <c r="C17" s="314"/>
      <c r="D17" s="315"/>
      <c r="E17" s="45">
        <v>10</v>
      </c>
      <c r="F17" s="36">
        <v>0</v>
      </c>
      <c r="G17" s="36"/>
      <c r="H17" s="4"/>
      <c r="I17" s="4"/>
    </row>
    <row r="18" spans="1:9" ht="15.75">
      <c r="A18" s="342"/>
      <c r="B18" s="342"/>
      <c r="C18" s="289"/>
      <c r="D18" s="55" t="s">
        <v>57</v>
      </c>
      <c r="E18" s="423">
        <f>SUM(E6,E7,E8,E9,E14,E15,E10,E11,E12,E13,E16,E17)</f>
        <v>140</v>
      </c>
      <c r="F18" s="424"/>
      <c r="G18" s="141" t="s">
        <v>284</v>
      </c>
      <c r="H18" s="5">
        <f>SUM(H6,H7,H14,H15,H10,H11,H12,H13,H16,H17,H8,H9)</f>
        <v>0</v>
      </c>
      <c r="I18" s="5">
        <f>SUM(I6,I7,I14,I15,I10,I11,I12,I13,I16,I17,I8,I9)</f>
        <v>0</v>
      </c>
    </row>
    <row r="19" spans="1:9" ht="24.95" customHeight="1">
      <c r="A19" s="73" t="s">
        <v>285</v>
      </c>
      <c r="B19" s="422" t="s">
        <v>286</v>
      </c>
      <c r="C19" s="422"/>
      <c r="D19" s="422"/>
      <c r="E19" s="74"/>
      <c r="F19" s="74"/>
      <c r="G19" s="74"/>
      <c r="H19" s="74"/>
      <c r="I19" s="74"/>
    </row>
    <row r="20" spans="1:9" ht="33.950000000000003" customHeight="1">
      <c r="A20" s="63"/>
      <c r="B20" s="94"/>
      <c r="C20" s="97"/>
      <c r="D20" s="98"/>
      <c r="E20" s="91" t="s">
        <v>44</v>
      </c>
      <c r="F20" s="91" t="s">
        <v>45</v>
      </c>
      <c r="G20" s="136" t="s">
        <v>259</v>
      </c>
      <c r="H20" s="97"/>
      <c r="I20" s="97"/>
    </row>
    <row r="21" spans="1:9" ht="39.950000000000003" customHeight="1">
      <c r="A21" s="56" t="s">
        <v>287</v>
      </c>
      <c r="B21" s="310" t="s">
        <v>288</v>
      </c>
      <c r="C21" s="311"/>
      <c r="D21" s="312"/>
      <c r="E21" s="40">
        <v>20</v>
      </c>
      <c r="F21" s="36">
        <v>0</v>
      </c>
      <c r="G21" s="36"/>
      <c r="H21" s="11"/>
      <c r="I21" s="11"/>
    </row>
    <row r="22" spans="1:9" ht="44.1" customHeight="1">
      <c r="A22" s="56" t="s">
        <v>289</v>
      </c>
      <c r="B22" s="310" t="s">
        <v>290</v>
      </c>
      <c r="C22" s="311"/>
      <c r="D22" s="312"/>
      <c r="E22" s="40">
        <v>20</v>
      </c>
      <c r="F22" s="36">
        <v>0</v>
      </c>
      <c r="G22" s="36"/>
      <c r="H22" s="4"/>
      <c r="I22" s="4"/>
    </row>
    <row r="23" spans="1:9" ht="24.95" customHeight="1">
      <c r="A23" s="56" t="s">
        <v>291</v>
      </c>
      <c r="B23" s="313" t="s">
        <v>292</v>
      </c>
      <c r="C23" s="314"/>
      <c r="D23" s="314"/>
      <c r="E23" s="37">
        <v>10</v>
      </c>
      <c r="F23" s="36">
        <v>0</v>
      </c>
      <c r="G23" s="36"/>
      <c r="H23" s="4"/>
      <c r="I23" s="4"/>
    </row>
    <row r="24" spans="1:9" ht="30.6" customHeight="1">
      <c r="A24" s="56" t="s">
        <v>293</v>
      </c>
      <c r="B24" s="313" t="s">
        <v>294</v>
      </c>
      <c r="C24" s="314"/>
      <c r="D24" s="314"/>
      <c r="E24" s="37">
        <v>10</v>
      </c>
      <c r="F24" s="36">
        <v>0</v>
      </c>
      <c r="G24" s="36"/>
      <c r="H24" s="4"/>
      <c r="I24" s="4"/>
    </row>
    <row r="25" spans="1:9" ht="24.95" customHeight="1">
      <c r="A25" s="56" t="s">
        <v>295</v>
      </c>
      <c r="B25" s="313" t="s">
        <v>296</v>
      </c>
      <c r="C25" s="314"/>
      <c r="D25" s="314"/>
      <c r="E25" s="37">
        <v>10</v>
      </c>
      <c r="F25" s="36">
        <v>0</v>
      </c>
      <c r="G25" s="36"/>
      <c r="H25" s="4"/>
      <c r="I25" s="4"/>
    </row>
    <row r="26" spans="1:9" ht="24.95" customHeight="1">
      <c r="A26" s="56" t="s">
        <v>297</v>
      </c>
      <c r="B26" s="313" t="s">
        <v>298</v>
      </c>
      <c r="C26" s="314"/>
      <c r="D26" s="314"/>
      <c r="E26" s="37">
        <v>10</v>
      </c>
      <c r="F26" s="36">
        <v>0</v>
      </c>
      <c r="G26" s="36"/>
      <c r="H26" s="4"/>
      <c r="I26" s="4"/>
    </row>
    <row r="27" spans="1:9" ht="24.95" customHeight="1">
      <c r="A27" s="56" t="s">
        <v>299</v>
      </c>
      <c r="B27" s="313" t="s">
        <v>300</v>
      </c>
      <c r="C27" s="314"/>
      <c r="D27" s="315"/>
      <c r="E27" s="40">
        <v>10</v>
      </c>
      <c r="F27" s="36">
        <v>0</v>
      </c>
      <c r="G27" s="36"/>
      <c r="H27" s="4"/>
      <c r="I27" s="4"/>
    </row>
    <row r="28" spans="1:9" ht="24.95" customHeight="1">
      <c r="A28" s="56" t="s">
        <v>301</v>
      </c>
      <c r="B28" s="329" t="s">
        <v>302</v>
      </c>
      <c r="C28" s="329"/>
      <c r="D28" s="329"/>
      <c r="E28" s="40">
        <v>10</v>
      </c>
      <c r="F28" s="36">
        <v>0</v>
      </c>
      <c r="G28" s="36"/>
      <c r="H28" s="4"/>
      <c r="I28" s="4"/>
    </row>
    <row r="29" spans="1:9" ht="24.95" customHeight="1">
      <c r="A29" s="320"/>
      <c r="B29" s="320"/>
      <c r="C29" s="321"/>
      <c r="D29" s="5" t="s">
        <v>57</v>
      </c>
      <c r="E29" s="423">
        <f>SUM(E21,E22,E23,E24,E25,E26,E27,E28)</f>
        <v>100</v>
      </c>
      <c r="F29" s="424"/>
      <c r="G29" s="141" t="s">
        <v>284</v>
      </c>
      <c r="H29" s="5">
        <f>SUM(H21,H22,H23,H24,H25,H26,H27,H28)</f>
        <v>0</v>
      </c>
      <c r="I29" s="5">
        <f>SUM(I21,I22,I23,I24,I25,I26,I27,I28)</f>
        <v>0</v>
      </c>
    </row>
    <row r="30" spans="1:9" ht="24.95" customHeight="1">
      <c r="A30" s="73" t="s">
        <v>303</v>
      </c>
      <c r="B30" s="422" t="s">
        <v>304</v>
      </c>
      <c r="C30" s="422"/>
      <c r="D30" s="422"/>
      <c r="E30" s="74"/>
      <c r="F30" s="74"/>
      <c r="G30" s="74"/>
      <c r="H30" s="74"/>
      <c r="I30" s="74"/>
    </row>
    <row r="31" spans="1:9" ht="33.950000000000003" customHeight="1">
      <c r="A31" s="94"/>
      <c r="B31" s="437"/>
      <c r="C31" s="438"/>
      <c r="D31" s="439"/>
      <c r="E31" s="90" t="s">
        <v>44</v>
      </c>
      <c r="F31" s="91" t="s">
        <v>45</v>
      </c>
      <c r="G31" s="128" t="s">
        <v>259</v>
      </c>
      <c r="H31" s="94"/>
      <c r="I31" s="94"/>
    </row>
    <row r="32" spans="1:9" ht="45" customHeight="1">
      <c r="A32" s="56" t="s">
        <v>305</v>
      </c>
      <c r="B32" s="310" t="s">
        <v>306</v>
      </c>
      <c r="C32" s="311"/>
      <c r="D32" s="312"/>
      <c r="E32" s="40">
        <v>20</v>
      </c>
      <c r="F32" s="36">
        <v>0</v>
      </c>
      <c r="G32" s="36"/>
      <c r="H32" s="11"/>
      <c r="I32" s="11"/>
    </row>
    <row r="33" spans="1:9" ht="33.6" customHeight="1">
      <c r="A33" s="56" t="s">
        <v>307</v>
      </c>
      <c r="B33" s="310" t="s">
        <v>308</v>
      </c>
      <c r="C33" s="311"/>
      <c r="D33" s="312"/>
      <c r="E33" s="40">
        <v>20</v>
      </c>
      <c r="F33" s="36">
        <v>0</v>
      </c>
      <c r="G33" s="8"/>
      <c r="H33" s="8"/>
      <c r="I33" s="8"/>
    </row>
    <row r="34" spans="1:9" ht="39.950000000000003" customHeight="1">
      <c r="A34" s="56" t="s">
        <v>309</v>
      </c>
      <c r="B34" s="313" t="s">
        <v>310</v>
      </c>
      <c r="C34" s="428"/>
      <c r="D34" s="428"/>
      <c r="E34" s="37">
        <v>10</v>
      </c>
      <c r="F34" s="36">
        <v>0</v>
      </c>
      <c r="G34" s="8"/>
      <c r="H34" s="8"/>
      <c r="I34" s="8"/>
    </row>
    <row r="35" spans="1:9" ht="24.95" customHeight="1">
      <c r="A35" s="56" t="s">
        <v>311</v>
      </c>
      <c r="B35" s="329" t="s">
        <v>312</v>
      </c>
      <c r="C35" s="430"/>
      <c r="D35" s="430"/>
      <c r="E35" s="40">
        <v>10</v>
      </c>
      <c r="F35" s="36">
        <v>0</v>
      </c>
      <c r="G35" s="8"/>
      <c r="H35" s="8"/>
      <c r="I35" s="8"/>
    </row>
    <row r="36" spans="1:9" ht="24.95" customHeight="1">
      <c r="A36" s="56" t="s">
        <v>313</v>
      </c>
      <c r="B36" s="329" t="s">
        <v>314</v>
      </c>
      <c r="C36" s="430"/>
      <c r="D36" s="430"/>
      <c r="E36" s="40">
        <v>10</v>
      </c>
      <c r="F36" s="36">
        <v>0</v>
      </c>
      <c r="G36" s="8"/>
      <c r="H36" s="8"/>
      <c r="I36" s="8"/>
    </row>
    <row r="37" spans="1:9" ht="24.95" customHeight="1">
      <c r="A37" s="56" t="s">
        <v>315</v>
      </c>
      <c r="B37" s="313" t="s">
        <v>316</v>
      </c>
      <c r="C37" s="314"/>
      <c r="D37" s="315"/>
      <c r="E37" s="40">
        <v>10</v>
      </c>
      <c r="F37" s="36">
        <v>0</v>
      </c>
      <c r="G37" s="8"/>
      <c r="H37" s="8"/>
      <c r="I37" s="8"/>
    </row>
    <row r="38" spans="1:9" ht="30.6" customHeight="1">
      <c r="A38" s="56" t="s">
        <v>317</v>
      </c>
      <c r="B38" s="329" t="s">
        <v>318</v>
      </c>
      <c r="C38" s="430"/>
      <c r="D38" s="430"/>
      <c r="E38" s="40">
        <v>10</v>
      </c>
      <c r="F38" s="36">
        <v>0</v>
      </c>
      <c r="G38" s="8"/>
      <c r="H38" s="8"/>
      <c r="I38" s="8"/>
    </row>
    <row r="39" spans="1:9" ht="41.25" customHeight="1">
      <c r="A39" s="126" t="s">
        <v>319</v>
      </c>
      <c r="B39" s="313" t="s">
        <v>320</v>
      </c>
      <c r="C39" s="428"/>
      <c r="D39" s="428"/>
      <c r="E39" s="37">
        <v>10</v>
      </c>
      <c r="F39" s="36">
        <v>0</v>
      </c>
      <c r="G39" s="36"/>
      <c r="H39" s="8"/>
      <c r="I39" s="8"/>
    </row>
    <row r="40" spans="1:9" ht="15.75">
      <c r="A40" s="320"/>
      <c r="B40" s="320"/>
      <c r="C40" s="321"/>
      <c r="D40" s="5" t="s">
        <v>57</v>
      </c>
      <c r="E40" s="423">
        <f>SUM(E32:E39)</f>
        <v>100</v>
      </c>
      <c r="F40" s="424"/>
      <c r="G40" s="141" t="s">
        <v>284</v>
      </c>
      <c r="H40" s="5">
        <f>SUM(H32,H33,H34,H35,H36,H37,H38)</f>
        <v>0</v>
      </c>
      <c r="I40" s="5">
        <f>SUM(I32,I33,I34,I35,I36,I37,I38)</f>
        <v>0</v>
      </c>
    </row>
    <row r="41" spans="1:9" ht="24.95" customHeight="1">
      <c r="A41" s="73" t="s">
        <v>321</v>
      </c>
      <c r="B41" s="422" t="s">
        <v>322</v>
      </c>
      <c r="C41" s="422"/>
      <c r="D41" s="422"/>
      <c r="E41" s="74"/>
      <c r="F41" s="74"/>
      <c r="G41" s="74"/>
      <c r="H41" s="74"/>
      <c r="I41" s="74"/>
    </row>
    <row r="42" spans="1:9" ht="24.95" customHeight="1">
      <c r="A42" s="97"/>
      <c r="B42" s="97"/>
      <c r="C42" s="97"/>
      <c r="D42" s="97"/>
      <c r="E42" s="90" t="s">
        <v>44</v>
      </c>
      <c r="F42" s="91" t="s">
        <v>45</v>
      </c>
      <c r="G42" s="91"/>
      <c r="H42" s="106"/>
      <c r="I42" s="106"/>
    </row>
    <row r="43" spans="1:9" ht="24.95" customHeight="1">
      <c r="A43" s="56" t="s">
        <v>323</v>
      </c>
      <c r="B43" s="313" t="s">
        <v>324</v>
      </c>
      <c r="C43" s="428"/>
      <c r="D43" s="429"/>
      <c r="E43" s="38">
        <v>20</v>
      </c>
      <c r="F43" s="36">
        <v>0</v>
      </c>
      <c r="G43" s="38"/>
      <c r="H43" s="8"/>
      <c r="I43" s="8"/>
    </row>
    <row r="44" spans="1:9" ht="24.95" customHeight="1">
      <c r="A44" s="56" t="s">
        <v>325</v>
      </c>
      <c r="B44" s="313" t="s">
        <v>326</v>
      </c>
      <c r="C44" s="428"/>
      <c r="D44" s="429"/>
      <c r="E44" s="38">
        <v>10</v>
      </c>
      <c r="F44" s="36">
        <v>0</v>
      </c>
      <c r="G44" s="38"/>
      <c r="H44" s="8"/>
      <c r="I44" s="8"/>
    </row>
    <row r="45" spans="1:9" ht="30" customHeight="1">
      <c r="A45" s="56" t="s">
        <v>327</v>
      </c>
      <c r="B45" s="311" t="s">
        <v>328</v>
      </c>
      <c r="C45" s="311"/>
      <c r="D45" s="312"/>
      <c r="E45" s="46">
        <v>20</v>
      </c>
      <c r="F45" s="36">
        <v>0</v>
      </c>
      <c r="G45" s="38"/>
      <c r="H45" s="8"/>
      <c r="I45" s="8"/>
    </row>
    <row r="46" spans="1:9" ht="29.1" customHeight="1">
      <c r="A46" s="56" t="s">
        <v>329</v>
      </c>
      <c r="B46" s="310" t="s">
        <v>330</v>
      </c>
      <c r="C46" s="311"/>
      <c r="D46" s="312"/>
      <c r="E46" s="46">
        <v>10</v>
      </c>
      <c r="F46" s="36">
        <v>0</v>
      </c>
      <c r="G46" s="38"/>
      <c r="H46" s="8"/>
      <c r="I46" s="8"/>
    </row>
    <row r="47" spans="1:9" ht="24.95" customHeight="1">
      <c r="A47" s="56" t="s">
        <v>331</v>
      </c>
      <c r="B47" s="310" t="s">
        <v>332</v>
      </c>
      <c r="C47" s="311"/>
      <c r="D47" s="312"/>
      <c r="E47" s="46">
        <v>20</v>
      </c>
      <c r="F47" s="36">
        <v>0</v>
      </c>
      <c r="G47" s="38"/>
      <c r="H47" s="8"/>
      <c r="I47" s="8"/>
    </row>
    <row r="48" spans="1:9" ht="24.95" customHeight="1">
      <c r="A48" s="56" t="s">
        <v>333</v>
      </c>
      <c r="B48" s="310" t="s">
        <v>334</v>
      </c>
      <c r="C48" s="311"/>
      <c r="D48" s="312"/>
      <c r="E48" s="46">
        <v>10</v>
      </c>
      <c r="F48" s="36">
        <v>0</v>
      </c>
      <c r="G48" s="38"/>
      <c r="H48" s="8"/>
      <c r="I48" s="8"/>
    </row>
    <row r="49" spans="1:9" ht="24.95" customHeight="1">
      <c r="A49" s="56" t="s">
        <v>335</v>
      </c>
      <c r="B49" s="310" t="s">
        <v>336</v>
      </c>
      <c r="C49" s="311"/>
      <c r="D49" s="312"/>
      <c r="E49" s="46">
        <v>20</v>
      </c>
      <c r="F49" s="36">
        <v>0</v>
      </c>
      <c r="G49" s="38"/>
      <c r="H49" s="8"/>
      <c r="I49" s="8"/>
    </row>
    <row r="50" spans="1:9" ht="32.1" customHeight="1">
      <c r="A50" s="56" t="s">
        <v>337</v>
      </c>
      <c r="B50" s="310" t="s">
        <v>338</v>
      </c>
      <c r="C50" s="311"/>
      <c r="D50" s="312"/>
      <c r="E50" s="46">
        <v>10</v>
      </c>
      <c r="F50" s="36">
        <v>0</v>
      </c>
      <c r="G50" s="38"/>
      <c r="H50" s="8"/>
      <c r="I50" s="8"/>
    </row>
    <row r="51" spans="1:9" ht="39.6" customHeight="1">
      <c r="A51" s="56" t="s">
        <v>339</v>
      </c>
      <c r="B51" s="310" t="s">
        <v>340</v>
      </c>
      <c r="C51" s="311"/>
      <c r="D51" s="312"/>
      <c r="E51" s="46">
        <v>20</v>
      </c>
      <c r="F51" s="36">
        <v>0</v>
      </c>
      <c r="G51" s="38"/>
      <c r="H51" s="8"/>
      <c r="I51" s="8"/>
    </row>
    <row r="52" spans="1:9" ht="24.95" customHeight="1">
      <c r="A52" s="320"/>
      <c r="B52" s="320"/>
      <c r="C52" s="321"/>
      <c r="D52" s="5" t="s">
        <v>57</v>
      </c>
      <c r="E52" s="423">
        <f>SUM(E43,E44,E45,E46,E47,E48,E49,E50,E51)</f>
        <v>140</v>
      </c>
      <c r="F52" s="424"/>
      <c r="G52" s="141"/>
      <c r="H52" s="5">
        <f>SUM(H43,H44,H45,H46,H47,H48,H49,H50,H51)</f>
        <v>0</v>
      </c>
      <c r="I52" s="5">
        <f>SUM(I43,I44,I45,I46,I47,I48,I49,I50,I51)</f>
        <v>0</v>
      </c>
    </row>
    <row r="53" spans="1:9" ht="24.95" customHeight="1">
      <c r="A53" s="75" t="s">
        <v>341</v>
      </c>
      <c r="B53" s="440" t="s">
        <v>342</v>
      </c>
      <c r="C53" s="440"/>
      <c r="D53" s="440"/>
      <c r="E53" s="76"/>
      <c r="F53" s="76"/>
      <c r="G53" s="76"/>
      <c r="H53" s="76"/>
      <c r="I53" s="76"/>
    </row>
    <row r="54" spans="1:9" ht="33" customHeight="1">
      <c r="A54" s="97"/>
      <c r="B54" s="97"/>
      <c r="C54" s="97"/>
      <c r="D54" s="97"/>
      <c r="E54" s="90" t="s">
        <v>44</v>
      </c>
      <c r="F54" s="90" t="s">
        <v>343</v>
      </c>
      <c r="G54" s="136" t="s">
        <v>344</v>
      </c>
      <c r="H54" s="106"/>
      <c r="I54" s="106"/>
    </row>
    <row r="55" spans="1:9" ht="50.1" customHeight="1">
      <c r="A55" s="56" t="s">
        <v>345</v>
      </c>
      <c r="B55" s="425" t="s">
        <v>346</v>
      </c>
      <c r="C55" s="426"/>
      <c r="D55" s="427"/>
      <c r="E55" s="119">
        <v>20</v>
      </c>
      <c r="F55" s="118">
        <v>0</v>
      </c>
      <c r="G55" s="36"/>
      <c r="H55" s="5"/>
      <c r="I55" s="5"/>
    </row>
    <row r="56" spans="1:9" ht="25.7" customHeight="1">
      <c r="A56" s="56" t="s">
        <v>347</v>
      </c>
      <c r="B56" s="425" t="s">
        <v>348</v>
      </c>
      <c r="C56" s="426"/>
      <c r="D56" s="427"/>
      <c r="E56" s="42">
        <v>20</v>
      </c>
      <c r="F56" s="39">
        <v>0</v>
      </c>
      <c r="G56" s="418"/>
      <c r="H56" s="5"/>
      <c r="I56" s="5"/>
    </row>
    <row r="57" spans="1:9" ht="24.95" customHeight="1">
      <c r="A57" s="56" t="s">
        <v>349</v>
      </c>
      <c r="B57" s="310" t="s">
        <v>350</v>
      </c>
      <c r="C57" s="311"/>
      <c r="D57" s="312"/>
      <c r="E57" s="42">
        <v>20</v>
      </c>
      <c r="F57" s="39">
        <v>0</v>
      </c>
      <c r="G57" s="419"/>
      <c r="H57" s="5"/>
      <c r="I57" s="5"/>
    </row>
    <row r="58" spans="1:9" ht="24.95" customHeight="1">
      <c r="A58" s="56" t="s">
        <v>351</v>
      </c>
      <c r="B58" s="310" t="s">
        <v>352</v>
      </c>
      <c r="C58" s="311"/>
      <c r="D58" s="312"/>
      <c r="E58" s="42">
        <v>20</v>
      </c>
      <c r="F58" s="39">
        <v>0</v>
      </c>
      <c r="G58" s="420"/>
      <c r="H58" s="5"/>
      <c r="I58" s="5"/>
    </row>
    <row r="59" spans="1:9" ht="26.1" customHeight="1">
      <c r="B59" s="14"/>
      <c r="C59" s="14"/>
      <c r="D59" s="5" t="s">
        <v>353</v>
      </c>
      <c r="E59" s="421">
        <f>SUM(E55,E56,E57,E58)</f>
        <v>80</v>
      </c>
      <c r="F59" s="421"/>
      <c r="G59" s="231">
        <v>60</v>
      </c>
      <c r="H59" s="5">
        <f>SUM(H55,H56,H57,H58)</f>
        <v>0</v>
      </c>
      <c r="I59" s="5">
        <f>SUM(I55,I56,I57,I58)</f>
        <v>0</v>
      </c>
    </row>
    <row r="60" spans="1:9" ht="26.1" customHeight="1">
      <c r="B60" s="14"/>
      <c r="C60" s="14"/>
      <c r="D60" s="232"/>
      <c r="E60" s="233"/>
      <c r="F60" s="233"/>
      <c r="G60" s="233"/>
      <c r="H60" s="232"/>
      <c r="I60" s="232"/>
    </row>
    <row r="61" spans="1:9" ht="47.45" customHeight="1">
      <c r="D61" s="436" t="s">
        <v>354</v>
      </c>
      <c r="E61" s="436"/>
      <c r="F61" s="52" t="s">
        <v>255</v>
      </c>
      <c r="G61" s="52" t="s">
        <v>355</v>
      </c>
      <c r="H61" s="52" t="s">
        <v>23</v>
      </c>
      <c r="I61" s="52" t="s">
        <v>24</v>
      </c>
    </row>
    <row r="62" spans="1:9" ht="44.45" customHeight="1">
      <c r="B62" s="17"/>
      <c r="D62" s="436"/>
      <c r="E62" s="436"/>
      <c r="F62" s="11">
        <f>E59+E52+E40+E29+E18</f>
        <v>560</v>
      </c>
      <c r="G62" s="234" t="s">
        <v>284</v>
      </c>
      <c r="H62" s="5">
        <f>SUM(H59,H52,H40,H29,H18)</f>
        <v>0</v>
      </c>
      <c r="I62" s="5">
        <f>SUM(I59,I52,I40,I29,I18)</f>
        <v>0</v>
      </c>
    </row>
    <row r="63" spans="1:9">
      <c r="F63" s="15"/>
      <c r="G63" s="15"/>
      <c r="H63" s="15"/>
      <c r="I63" s="15"/>
    </row>
    <row r="64" spans="1:9" ht="42.95" customHeight="1">
      <c r="B64" s="284" t="s">
        <v>356</v>
      </c>
      <c r="C64" s="284"/>
      <c r="F64" s="15"/>
      <c r="G64" s="15"/>
      <c r="H64" s="15"/>
      <c r="I64" s="15"/>
    </row>
    <row r="65" spans="2:9" ht="41.1" customHeight="1">
      <c r="B65" s="284" t="s">
        <v>357</v>
      </c>
      <c r="C65" s="284"/>
      <c r="F65" s="15"/>
      <c r="G65" s="15"/>
      <c r="H65" s="15"/>
      <c r="I65" s="15"/>
    </row>
    <row r="66" spans="2:9">
      <c r="F66" s="15"/>
      <c r="G66" s="15"/>
      <c r="H66" s="15"/>
      <c r="I66" s="15"/>
    </row>
    <row r="67" spans="2:9">
      <c r="F67" s="15"/>
      <c r="G67" s="15"/>
      <c r="H67" s="15"/>
      <c r="I67" s="15"/>
    </row>
    <row r="68" spans="2:9">
      <c r="F68" s="15"/>
      <c r="G68" s="15"/>
      <c r="H68" s="15"/>
      <c r="I68" s="15"/>
    </row>
    <row r="69" spans="2:9">
      <c r="F69" s="15"/>
      <c r="G69" s="15"/>
      <c r="H69" s="15"/>
      <c r="I69" s="15"/>
    </row>
    <row r="70" spans="2:9">
      <c r="F70" s="15"/>
      <c r="G70" s="15"/>
      <c r="H70" s="15"/>
      <c r="I70" s="15"/>
    </row>
    <row r="71" spans="2:9">
      <c r="F71" s="15"/>
      <c r="G71" s="15"/>
      <c r="H71" s="15"/>
      <c r="I71" s="15"/>
    </row>
    <row r="72" spans="2:9">
      <c r="F72" s="15"/>
      <c r="G72" s="15"/>
      <c r="H72" s="15"/>
      <c r="I72" s="15"/>
    </row>
    <row r="73" spans="2:9">
      <c r="F73" s="15"/>
      <c r="G73" s="15"/>
      <c r="H73" s="15"/>
      <c r="I73" s="15"/>
    </row>
    <row r="74" spans="2:9">
      <c r="F74" s="15"/>
      <c r="G74" s="15"/>
      <c r="H74" s="15"/>
      <c r="I74" s="15"/>
    </row>
    <row r="75" spans="2:9">
      <c r="F75" s="15"/>
      <c r="G75" s="15"/>
      <c r="H75" s="15"/>
      <c r="I75" s="15"/>
    </row>
    <row r="76" spans="2:9">
      <c r="F76" s="15"/>
      <c r="G76" s="15"/>
      <c r="H76" s="15"/>
      <c r="I76" s="15"/>
    </row>
    <row r="77" spans="2:9">
      <c r="F77" s="15"/>
      <c r="G77" s="15"/>
      <c r="H77" s="15"/>
      <c r="I77" s="15"/>
    </row>
    <row r="78" spans="2:9">
      <c r="F78" s="15"/>
      <c r="G78" s="15"/>
      <c r="H78" s="15"/>
      <c r="I78" s="15"/>
    </row>
    <row r="79" spans="2:9">
      <c r="F79" s="15"/>
      <c r="G79" s="15"/>
      <c r="H79" s="15"/>
      <c r="I79" s="15"/>
    </row>
    <row r="80" spans="2:9">
      <c r="F80" s="15"/>
      <c r="G80" s="15"/>
      <c r="H80" s="15"/>
      <c r="I80" s="15"/>
    </row>
    <row r="81" spans="6:9">
      <c r="F81" s="15"/>
      <c r="G81" s="15"/>
      <c r="H81" s="15"/>
      <c r="I81" s="15"/>
    </row>
    <row r="82" spans="6:9">
      <c r="F82" s="15"/>
      <c r="G82" s="15"/>
      <c r="H82" s="15"/>
      <c r="I82" s="15"/>
    </row>
    <row r="83" spans="6:9">
      <c r="F83" s="15"/>
      <c r="G83" s="15"/>
      <c r="H83" s="15"/>
      <c r="I83" s="15"/>
    </row>
  </sheetData>
  <sheetProtection selectLockedCells="1"/>
  <mergeCells count="63">
    <mergeCell ref="B64:C64"/>
    <mergeCell ref="B65:C65"/>
    <mergeCell ref="D61:E62"/>
    <mergeCell ref="B22:D22"/>
    <mergeCell ref="B23:D23"/>
    <mergeCell ref="B32:D32"/>
    <mergeCell ref="A29:C29"/>
    <mergeCell ref="B28:D28"/>
    <mergeCell ref="B27:D27"/>
    <mergeCell ref="B31:D31"/>
    <mergeCell ref="E29:F29"/>
    <mergeCell ref="E40:F40"/>
    <mergeCell ref="B53:D53"/>
    <mergeCell ref="B47:D47"/>
    <mergeCell ref="B46:D46"/>
    <mergeCell ref="E1:G1"/>
    <mergeCell ref="E18:F18"/>
    <mergeCell ref="A18:C18"/>
    <mergeCell ref="B2:D2"/>
    <mergeCell ref="B21:D21"/>
    <mergeCell ref="B4:D4"/>
    <mergeCell ref="B12:D12"/>
    <mergeCell ref="B8:D8"/>
    <mergeCell ref="B11:D11"/>
    <mergeCell ref="B16:D16"/>
    <mergeCell ref="B1:D1"/>
    <mergeCell ref="B15:D15"/>
    <mergeCell ref="B10:D10"/>
    <mergeCell ref="B9:D9"/>
    <mergeCell ref="B7:D7"/>
    <mergeCell ref="B14:D14"/>
    <mergeCell ref="B19:D19"/>
    <mergeCell ref="B6:D6"/>
    <mergeCell ref="A40:C40"/>
    <mergeCell ref="B24:D24"/>
    <mergeCell ref="B25:D25"/>
    <mergeCell ref="B13:D13"/>
    <mergeCell ref="B17:D17"/>
    <mergeCell ref="B26:D26"/>
    <mergeCell ref="B36:D36"/>
    <mergeCell ref="B35:D35"/>
    <mergeCell ref="B33:D33"/>
    <mergeCell ref="B39:D39"/>
    <mergeCell ref="B34:D34"/>
    <mergeCell ref="B30:D30"/>
    <mergeCell ref="B37:D37"/>
    <mergeCell ref="B38:D38"/>
    <mergeCell ref="G56:G58"/>
    <mergeCell ref="E59:F59"/>
    <mergeCell ref="B58:D58"/>
    <mergeCell ref="B41:D41"/>
    <mergeCell ref="B45:D45"/>
    <mergeCell ref="B51:D51"/>
    <mergeCell ref="E52:F52"/>
    <mergeCell ref="B55:D55"/>
    <mergeCell ref="B57:D57"/>
    <mergeCell ref="B48:D48"/>
    <mergeCell ref="B56:D56"/>
    <mergeCell ref="A52:C52"/>
    <mergeCell ref="B44:D44"/>
    <mergeCell ref="B49:D49"/>
    <mergeCell ref="B50:D50"/>
    <mergeCell ref="B43:D43"/>
  </mergeCells>
  <phoneticPr fontId="11" type="noConversion"/>
  <printOptions horizontalCentered="1"/>
  <pageMargins left="0.23622047244094491" right="0.27559055118110237" top="0.39370078740157483" bottom="0.39370078740157483" header="0.31496062992125984" footer="0.31496062992125984"/>
  <pageSetup paperSize="8"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0" r:id="rId4" name="Check Box 22">
              <controlPr defaultSize="0" autoFill="0" autoLine="0" autoPict="0">
                <anchor moveWithCells="1">
                  <from>
                    <xdr:col>6</xdr:col>
                    <xdr:colOff>381000</xdr:colOff>
                    <xdr:row>5</xdr:row>
                    <xdr:rowOff>228600</xdr:rowOff>
                  </from>
                  <to>
                    <xdr:col>7</xdr:col>
                    <xdr:colOff>381000</xdr:colOff>
                    <xdr:row>5</xdr:row>
                    <xdr:rowOff>428625</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6</xdr:col>
                    <xdr:colOff>152400</xdr:colOff>
                    <xdr:row>13</xdr:row>
                    <xdr:rowOff>66675</xdr:rowOff>
                  </from>
                  <to>
                    <xdr:col>7</xdr:col>
                    <xdr:colOff>0</xdr:colOff>
                    <xdr:row>13</xdr:row>
                    <xdr:rowOff>266700</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from>
                    <xdr:col>6</xdr:col>
                    <xdr:colOff>152400</xdr:colOff>
                    <xdr:row>14</xdr:row>
                    <xdr:rowOff>66675</xdr:rowOff>
                  </from>
                  <to>
                    <xdr:col>7</xdr:col>
                    <xdr:colOff>0</xdr:colOff>
                    <xdr:row>14</xdr:row>
                    <xdr:rowOff>266700</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6</xdr:col>
                    <xdr:colOff>152400</xdr:colOff>
                    <xdr:row>15</xdr:row>
                    <xdr:rowOff>66675</xdr:rowOff>
                  </from>
                  <to>
                    <xdr:col>7</xdr:col>
                    <xdr:colOff>0</xdr:colOff>
                    <xdr:row>15</xdr:row>
                    <xdr:rowOff>266700</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6</xdr:col>
                    <xdr:colOff>152400</xdr:colOff>
                    <xdr:row>16</xdr:row>
                    <xdr:rowOff>66675</xdr:rowOff>
                  </from>
                  <to>
                    <xdr:col>7</xdr:col>
                    <xdr:colOff>0</xdr:colOff>
                    <xdr:row>16</xdr:row>
                    <xdr:rowOff>266700</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from>
                    <xdr:col>6</xdr:col>
                    <xdr:colOff>152400</xdr:colOff>
                    <xdr:row>20</xdr:row>
                    <xdr:rowOff>66675</xdr:rowOff>
                  </from>
                  <to>
                    <xdr:col>7</xdr:col>
                    <xdr:colOff>0</xdr:colOff>
                    <xdr:row>20</xdr:row>
                    <xdr:rowOff>266700</xdr:rowOff>
                  </to>
                </anchor>
              </controlPr>
            </control>
          </mc:Choice>
        </mc:AlternateContent>
        <mc:AlternateContent xmlns:mc="http://schemas.openxmlformats.org/markup-compatibility/2006">
          <mc:Choice Requires="x14">
            <control shapeId="2077" r:id="rId10" name="Check Box 29">
              <controlPr defaultSize="0" autoFill="0" autoLine="0" autoPict="0">
                <anchor moveWithCells="1">
                  <from>
                    <xdr:col>6</xdr:col>
                    <xdr:colOff>152400</xdr:colOff>
                    <xdr:row>22</xdr:row>
                    <xdr:rowOff>66675</xdr:rowOff>
                  </from>
                  <to>
                    <xdr:col>7</xdr:col>
                    <xdr:colOff>0</xdr:colOff>
                    <xdr:row>22</xdr:row>
                    <xdr:rowOff>266700</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6</xdr:col>
                    <xdr:colOff>152400</xdr:colOff>
                    <xdr:row>23</xdr:row>
                    <xdr:rowOff>66675</xdr:rowOff>
                  </from>
                  <to>
                    <xdr:col>7</xdr:col>
                    <xdr:colOff>0</xdr:colOff>
                    <xdr:row>23</xdr:row>
                    <xdr:rowOff>266700</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6</xdr:col>
                    <xdr:colOff>152400</xdr:colOff>
                    <xdr:row>31</xdr:row>
                    <xdr:rowOff>66675</xdr:rowOff>
                  </from>
                  <to>
                    <xdr:col>7</xdr:col>
                    <xdr:colOff>0</xdr:colOff>
                    <xdr:row>31</xdr:row>
                    <xdr:rowOff>266700</xdr:rowOff>
                  </to>
                </anchor>
              </controlPr>
            </control>
          </mc:Choice>
        </mc:AlternateContent>
        <mc:AlternateContent xmlns:mc="http://schemas.openxmlformats.org/markup-compatibility/2006">
          <mc:Choice Requires="x14">
            <control shapeId="2080" r:id="rId13" name="Check Box 32">
              <controlPr defaultSize="0" autoFill="0" autoLine="0" autoPict="0">
                <anchor moveWithCells="1">
                  <from>
                    <xdr:col>6</xdr:col>
                    <xdr:colOff>152400</xdr:colOff>
                    <xdr:row>38</xdr:row>
                    <xdr:rowOff>66675</xdr:rowOff>
                  </from>
                  <to>
                    <xdr:col>7</xdr:col>
                    <xdr:colOff>0</xdr:colOff>
                    <xdr:row>38</xdr:row>
                    <xdr:rowOff>266700</xdr:rowOff>
                  </to>
                </anchor>
              </controlPr>
            </control>
          </mc:Choice>
        </mc:AlternateContent>
        <mc:AlternateContent xmlns:mc="http://schemas.openxmlformats.org/markup-compatibility/2006">
          <mc:Choice Requires="x14">
            <control shapeId="2082" r:id="rId14" name="Check Box 34">
              <controlPr defaultSize="0" autoFill="0" autoLine="0" autoPict="0">
                <anchor moveWithCells="1">
                  <from>
                    <xdr:col>6</xdr:col>
                    <xdr:colOff>257175</xdr:colOff>
                    <xdr:row>54</xdr:row>
                    <xdr:rowOff>85725</xdr:rowOff>
                  </from>
                  <to>
                    <xdr:col>6</xdr:col>
                    <xdr:colOff>762000</xdr:colOff>
                    <xdr:row>54</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V78"/>
  <sheetViews>
    <sheetView showGridLines="0" zoomScaleNormal="100" workbookViewId="0">
      <pane ySplit="1" topLeftCell="A2" activePane="bottomLeft" state="frozen"/>
      <selection pane="bottomLeft" activeCell="F55" sqref="F55"/>
    </sheetView>
  </sheetViews>
  <sheetFormatPr defaultColWidth="7.7109375" defaultRowHeight="12.75"/>
  <cols>
    <col min="1" max="1" width="6" style="3" customWidth="1"/>
    <col min="2" max="2" width="16.28515625" style="2" customWidth="1"/>
    <col min="3" max="3" width="24.42578125" style="2" customWidth="1"/>
    <col min="4" max="4" width="25" style="2" customWidth="1"/>
    <col min="5" max="5" width="7.28515625" style="2" customWidth="1"/>
    <col min="6" max="6" width="7" style="2" customWidth="1"/>
    <col min="7" max="8" width="14.140625" style="2" customWidth="1"/>
    <col min="9" max="16384" width="7.7109375" style="2"/>
  </cols>
  <sheetData>
    <row r="1" spans="1:74" ht="89.45" customHeight="1">
      <c r="A1" s="23"/>
      <c r="B1" s="287" t="s">
        <v>358</v>
      </c>
      <c r="C1" s="335"/>
      <c r="D1" s="335"/>
      <c r="E1" s="431" t="s">
        <v>39</v>
      </c>
      <c r="F1" s="433"/>
      <c r="G1" s="20" t="s">
        <v>23</v>
      </c>
      <c r="H1" s="20" t="s">
        <v>24</v>
      </c>
    </row>
    <row r="2" spans="1:74" ht="81.95" customHeight="1">
      <c r="A2" s="222"/>
      <c r="B2" s="395" t="s">
        <v>40</v>
      </c>
      <c r="C2" s="284"/>
      <c r="D2" s="284"/>
      <c r="E2" s="228"/>
      <c r="F2" s="221"/>
      <c r="G2" s="221"/>
      <c r="H2" s="221"/>
      <c r="I2" s="221"/>
      <c r="J2" s="221"/>
      <c r="K2" s="221"/>
    </row>
    <row r="3" spans="1:74" ht="20.25">
      <c r="A3" s="16"/>
      <c r="B3" s="226"/>
      <c r="C3" s="227"/>
      <c r="D3" s="227"/>
      <c r="E3" s="221"/>
      <c r="F3" s="221"/>
      <c r="G3" s="221"/>
      <c r="H3" s="221"/>
      <c r="I3" s="221"/>
      <c r="J3" s="221"/>
      <c r="K3" s="221"/>
    </row>
    <row r="4" spans="1:74" ht="33.950000000000003" customHeight="1">
      <c r="A4" s="73" t="s">
        <v>359</v>
      </c>
      <c r="B4" s="458" t="s">
        <v>360</v>
      </c>
      <c r="C4" s="458"/>
      <c r="D4" s="458"/>
      <c r="E4" s="243"/>
      <c r="F4" s="243"/>
      <c r="G4" s="243"/>
      <c r="H4" s="243"/>
    </row>
    <row r="5" spans="1:74" s="121" customFormat="1" ht="33.950000000000003" customHeight="1">
      <c r="A5" s="63"/>
      <c r="B5" s="437"/>
      <c r="C5" s="438"/>
      <c r="D5" s="439"/>
      <c r="E5" s="90" t="s">
        <v>44</v>
      </c>
      <c r="F5" s="90" t="s">
        <v>45</v>
      </c>
      <c r="G5" s="106"/>
      <c r="H5" s="106"/>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33.950000000000003" customHeight="1">
      <c r="A6" s="57" t="s">
        <v>361</v>
      </c>
      <c r="B6" s="329" t="s">
        <v>362</v>
      </c>
      <c r="C6" s="430"/>
      <c r="D6" s="430"/>
      <c r="E6" s="37">
        <v>20</v>
      </c>
      <c r="F6" s="36">
        <v>0</v>
      </c>
      <c r="G6" s="29"/>
      <c r="H6" s="29"/>
    </row>
    <row r="7" spans="1:74" ht="33.950000000000003" customHeight="1">
      <c r="A7" s="57" t="s">
        <v>363</v>
      </c>
      <c r="B7" s="329" t="s">
        <v>364</v>
      </c>
      <c r="C7" s="430"/>
      <c r="D7" s="430"/>
      <c r="E7" s="37">
        <v>20</v>
      </c>
      <c r="F7" s="36">
        <v>0</v>
      </c>
      <c r="G7" s="29"/>
      <c r="H7" s="29"/>
    </row>
    <row r="8" spans="1:74" ht="33.950000000000003" customHeight="1">
      <c r="A8" s="57" t="s">
        <v>365</v>
      </c>
      <c r="B8" s="329" t="s">
        <v>366</v>
      </c>
      <c r="C8" s="329"/>
      <c r="D8" s="329"/>
      <c r="E8" s="37">
        <v>20</v>
      </c>
      <c r="F8" s="36">
        <v>0</v>
      </c>
      <c r="G8" s="29"/>
      <c r="H8" s="29"/>
    </row>
    <row r="9" spans="1:74" ht="37.5" customHeight="1">
      <c r="A9" s="466" t="s">
        <v>367</v>
      </c>
      <c r="B9" s="379" t="s">
        <v>368</v>
      </c>
      <c r="C9" s="464" t="s">
        <v>369</v>
      </c>
      <c r="D9" s="465"/>
      <c r="E9" s="37">
        <v>10</v>
      </c>
      <c r="F9" s="36">
        <v>0</v>
      </c>
      <c r="G9" s="29"/>
      <c r="H9" s="29"/>
    </row>
    <row r="10" spans="1:74" ht="27" customHeight="1">
      <c r="A10" s="466"/>
      <c r="B10" s="470"/>
      <c r="C10" s="464" t="s">
        <v>370</v>
      </c>
      <c r="D10" s="465"/>
      <c r="E10" s="37">
        <v>10</v>
      </c>
      <c r="F10" s="36">
        <v>0</v>
      </c>
      <c r="G10" s="29"/>
      <c r="H10" s="29"/>
    </row>
    <row r="11" spans="1:74" ht="14.25">
      <c r="A11" s="466"/>
      <c r="B11" s="470"/>
      <c r="C11" s="313" t="s">
        <v>371</v>
      </c>
      <c r="D11" s="315"/>
      <c r="E11" s="37">
        <v>10</v>
      </c>
      <c r="F11" s="36">
        <v>0</v>
      </c>
      <c r="G11" s="29"/>
      <c r="H11" s="29"/>
    </row>
    <row r="12" spans="1:74" ht="14.25">
      <c r="A12" s="466"/>
      <c r="B12" s="470"/>
      <c r="C12" s="313" t="s">
        <v>372</v>
      </c>
      <c r="D12" s="315"/>
      <c r="E12" s="37">
        <v>10</v>
      </c>
      <c r="F12" s="36">
        <v>0</v>
      </c>
      <c r="G12" s="29"/>
      <c r="H12" s="29"/>
    </row>
    <row r="13" spans="1:74" ht="14.25">
      <c r="A13" s="466"/>
      <c r="B13" s="470"/>
      <c r="C13" s="313" t="s">
        <v>373</v>
      </c>
      <c r="D13" s="315"/>
      <c r="E13" s="37">
        <v>10</v>
      </c>
      <c r="F13" s="36">
        <v>0</v>
      </c>
      <c r="G13" s="29"/>
      <c r="H13" s="29"/>
    </row>
    <row r="14" spans="1:74" ht="14.25">
      <c r="A14" s="467"/>
      <c r="B14" s="380"/>
      <c r="C14" s="329" t="s">
        <v>374</v>
      </c>
      <c r="D14" s="329"/>
      <c r="E14" s="37">
        <v>10</v>
      </c>
      <c r="F14" s="36">
        <v>0</v>
      </c>
      <c r="G14" s="29"/>
      <c r="H14" s="29"/>
    </row>
    <row r="15" spans="1:74" ht="33.950000000000003" customHeight="1">
      <c r="A15" s="57" t="s">
        <v>375</v>
      </c>
      <c r="B15" s="461" t="s">
        <v>376</v>
      </c>
      <c r="C15" s="462"/>
      <c r="D15" s="463"/>
      <c r="E15" s="37">
        <v>20</v>
      </c>
      <c r="F15" s="36">
        <v>0</v>
      </c>
      <c r="G15" s="30"/>
      <c r="H15" s="30"/>
    </row>
    <row r="16" spans="1:74" ht="15.75">
      <c r="A16" s="342"/>
      <c r="B16" s="459"/>
      <c r="C16" s="460"/>
      <c r="D16" s="24" t="s">
        <v>57</v>
      </c>
      <c r="E16" s="468">
        <f>SUM(E6,E7,E8,E9,E10,E11,E12,E13,E14,E15)</f>
        <v>140</v>
      </c>
      <c r="F16" s="469"/>
      <c r="G16" s="44">
        <f>SUM(G6,G8,G7,G9,G10,G11,G12,G13,G14,G15)</f>
        <v>0</v>
      </c>
      <c r="H16" s="44">
        <f>SUM(H6,H8,H7,H9,H10,H11,H12,H13,H14,H15)</f>
        <v>0</v>
      </c>
    </row>
    <row r="17" spans="1:8" ht="33.950000000000003" customHeight="1">
      <c r="A17" s="73" t="s">
        <v>377</v>
      </c>
      <c r="B17" s="422" t="s">
        <v>378</v>
      </c>
      <c r="C17" s="422"/>
      <c r="D17" s="422"/>
      <c r="E17" s="74"/>
      <c r="F17" s="74"/>
      <c r="G17" s="74"/>
      <c r="H17" s="74"/>
    </row>
    <row r="18" spans="1:8" ht="24" customHeight="1">
      <c r="A18" s="63"/>
      <c r="B18" s="444" t="s">
        <v>379</v>
      </c>
      <c r="C18" s="445"/>
      <c r="D18" s="446"/>
      <c r="E18" s="90" t="s">
        <v>44</v>
      </c>
      <c r="F18" s="90" t="s">
        <v>45</v>
      </c>
      <c r="G18" s="122"/>
      <c r="H18" s="104"/>
    </row>
    <row r="19" spans="1:8" ht="33.950000000000003" customHeight="1">
      <c r="A19" s="57" t="s">
        <v>380</v>
      </c>
      <c r="B19" s="313" t="s">
        <v>381</v>
      </c>
      <c r="C19" s="428"/>
      <c r="D19" s="429"/>
      <c r="E19" s="38">
        <v>30</v>
      </c>
      <c r="F19" s="36">
        <v>0</v>
      </c>
      <c r="G19" s="31"/>
      <c r="H19" s="31"/>
    </row>
    <row r="20" spans="1:8" ht="33.950000000000003" customHeight="1">
      <c r="A20" s="57" t="s">
        <v>382</v>
      </c>
      <c r="B20" s="313" t="s">
        <v>383</v>
      </c>
      <c r="C20" s="428"/>
      <c r="D20" s="429"/>
      <c r="E20" s="38">
        <v>20</v>
      </c>
      <c r="F20" s="36">
        <v>0</v>
      </c>
      <c r="G20" s="31"/>
      <c r="H20" s="31"/>
    </row>
    <row r="21" spans="1:8" ht="39" customHeight="1">
      <c r="A21" s="57" t="s">
        <v>384</v>
      </c>
      <c r="B21" s="313" t="s">
        <v>385</v>
      </c>
      <c r="C21" s="314"/>
      <c r="D21" s="315"/>
      <c r="E21" s="38">
        <v>10</v>
      </c>
      <c r="F21" s="36">
        <v>0</v>
      </c>
      <c r="G21" s="32"/>
      <c r="H21" s="32"/>
    </row>
    <row r="22" spans="1:8" ht="42.6" customHeight="1">
      <c r="A22" s="471" t="s">
        <v>386</v>
      </c>
      <c r="B22" s="379" t="s">
        <v>387</v>
      </c>
      <c r="C22" s="464" t="s">
        <v>369</v>
      </c>
      <c r="D22" s="465"/>
      <c r="E22" s="38">
        <v>10</v>
      </c>
      <c r="F22" s="36">
        <v>0</v>
      </c>
      <c r="G22" s="32"/>
      <c r="H22" s="32"/>
    </row>
    <row r="23" spans="1:8" ht="24.95" customHeight="1">
      <c r="A23" s="466"/>
      <c r="B23" s="470"/>
      <c r="C23" s="464" t="s">
        <v>388</v>
      </c>
      <c r="D23" s="465"/>
      <c r="E23" s="38">
        <v>10</v>
      </c>
      <c r="F23" s="36">
        <v>0</v>
      </c>
      <c r="G23" s="32"/>
      <c r="H23" s="32"/>
    </row>
    <row r="24" spans="1:8" ht="17.100000000000001" customHeight="1">
      <c r="A24" s="466"/>
      <c r="B24" s="470"/>
      <c r="C24" s="313" t="s">
        <v>371</v>
      </c>
      <c r="D24" s="315"/>
      <c r="E24" s="38">
        <v>10</v>
      </c>
      <c r="F24" s="36">
        <v>0</v>
      </c>
      <c r="G24" s="32"/>
      <c r="H24" s="32"/>
    </row>
    <row r="25" spans="1:8" ht="15" customHeight="1">
      <c r="A25" s="466"/>
      <c r="B25" s="470"/>
      <c r="C25" s="313" t="s">
        <v>372</v>
      </c>
      <c r="D25" s="315"/>
      <c r="E25" s="38">
        <v>10</v>
      </c>
      <c r="F25" s="36">
        <v>0</v>
      </c>
      <c r="G25" s="32"/>
      <c r="H25" s="32"/>
    </row>
    <row r="26" spans="1:8" ht="15.95" customHeight="1">
      <c r="A26" s="466"/>
      <c r="B26" s="470"/>
      <c r="C26" s="313" t="s">
        <v>373</v>
      </c>
      <c r="D26" s="315"/>
      <c r="E26" s="49">
        <v>10</v>
      </c>
      <c r="F26" s="36">
        <v>0</v>
      </c>
      <c r="G26" s="50"/>
      <c r="H26" s="31"/>
    </row>
    <row r="27" spans="1:8" ht="15" customHeight="1">
      <c r="A27" s="467"/>
      <c r="B27" s="380"/>
      <c r="C27" s="329" t="s">
        <v>389</v>
      </c>
      <c r="D27" s="329"/>
      <c r="E27" s="49">
        <v>10</v>
      </c>
      <c r="F27" s="36">
        <v>0</v>
      </c>
      <c r="G27" s="50"/>
      <c r="H27" s="31"/>
    </row>
    <row r="28" spans="1:8" ht="33.950000000000003" customHeight="1">
      <c r="A28" s="57" t="s">
        <v>390</v>
      </c>
      <c r="B28" s="310" t="s">
        <v>391</v>
      </c>
      <c r="C28" s="455"/>
      <c r="D28" s="456"/>
      <c r="E28" s="38">
        <v>10</v>
      </c>
      <c r="F28" s="36">
        <v>0</v>
      </c>
      <c r="G28" s="32"/>
      <c r="H28" s="31"/>
    </row>
    <row r="29" spans="1:8" ht="15.75">
      <c r="A29" s="320"/>
      <c r="B29" s="320"/>
      <c r="C29" s="321"/>
      <c r="D29" s="5" t="s">
        <v>57</v>
      </c>
      <c r="E29" s="448">
        <f>SUM(E19,E20,E21,E22,E23,E24,E25,E26,E27,E28)</f>
        <v>130</v>
      </c>
      <c r="F29" s="448"/>
      <c r="G29" s="44">
        <f>SUM(G19,G20,G21,G22,G23,G24,G25,G26,G27,G28)</f>
        <v>0</v>
      </c>
      <c r="H29" s="44">
        <f>SUM(H19,H20,H21,H22,H23,H24,H25,H26,H27,H28)</f>
        <v>0</v>
      </c>
    </row>
    <row r="30" spans="1:8" ht="25.7" customHeight="1">
      <c r="A30" s="79"/>
      <c r="B30" s="444" t="s">
        <v>392</v>
      </c>
      <c r="C30" s="445"/>
      <c r="D30" s="446"/>
      <c r="E30" s="112" t="s">
        <v>44</v>
      </c>
      <c r="F30" s="113" t="s">
        <v>45</v>
      </c>
      <c r="G30" s="77"/>
      <c r="H30" s="235"/>
    </row>
    <row r="31" spans="1:8" ht="33.950000000000003" customHeight="1">
      <c r="A31" s="58" t="s">
        <v>393</v>
      </c>
      <c r="B31" s="313" t="s">
        <v>394</v>
      </c>
      <c r="C31" s="314"/>
      <c r="D31" s="315"/>
      <c r="E31" s="46">
        <v>10</v>
      </c>
      <c r="F31" s="47">
        <v>0</v>
      </c>
      <c r="G31" s="51"/>
      <c r="H31" s="51"/>
    </row>
    <row r="32" spans="1:8" ht="33.950000000000003" customHeight="1">
      <c r="A32" s="57" t="s">
        <v>395</v>
      </c>
      <c r="B32" s="313" t="s">
        <v>396</v>
      </c>
      <c r="C32" s="314"/>
      <c r="D32" s="315"/>
      <c r="E32" s="38">
        <v>10</v>
      </c>
      <c r="F32" s="47">
        <v>0</v>
      </c>
      <c r="G32" s="32"/>
      <c r="H32" s="32"/>
    </row>
    <row r="33" spans="1:8" ht="33.950000000000003" customHeight="1">
      <c r="A33" s="57" t="s">
        <v>397</v>
      </c>
      <c r="B33" s="313" t="s">
        <v>398</v>
      </c>
      <c r="C33" s="314"/>
      <c r="D33" s="315"/>
      <c r="E33" s="38">
        <v>10</v>
      </c>
      <c r="F33" s="47">
        <v>0</v>
      </c>
      <c r="G33" s="32"/>
      <c r="H33" s="32"/>
    </row>
    <row r="34" spans="1:8" ht="33.950000000000003" customHeight="1">
      <c r="A34" s="57" t="s">
        <v>399</v>
      </c>
      <c r="B34" s="313" t="s">
        <v>400</v>
      </c>
      <c r="C34" s="314"/>
      <c r="D34" s="315"/>
      <c r="E34" s="38">
        <v>10</v>
      </c>
      <c r="F34" s="47">
        <v>0</v>
      </c>
      <c r="G34" s="32"/>
      <c r="H34" s="32"/>
    </row>
    <row r="35" spans="1:8" ht="15.75">
      <c r="A35" s="320"/>
      <c r="B35" s="320"/>
      <c r="C35" s="321"/>
      <c r="D35" s="5" t="s">
        <v>57</v>
      </c>
      <c r="E35" s="448">
        <f>SUM(E31,E32,E33,E34)</f>
        <v>40</v>
      </c>
      <c r="F35" s="448"/>
      <c r="G35" s="44">
        <f>SUM(G31,G32,G33,G34)</f>
        <v>0</v>
      </c>
      <c r="H35" s="44">
        <f>SUM(H31,H32,H33,H34)</f>
        <v>0</v>
      </c>
    </row>
    <row r="36" spans="1:8" ht="22.7" customHeight="1">
      <c r="A36" s="79"/>
      <c r="B36" s="444" t="s">
        <v>401</v>
      </c>
      <c r="C36" s="445"/>
      <c r="D36" s="446"/>
      <c r="E36" s="111" t="s">
        <v>44</v>
      </c>
      <c r="F36" s="87" t="s">
        <v>45</v>
      </c>
      <c r="G36" s="78"/>
      <c r="H36" s="78"/>
    </row>
    <row r="37" spans="1:8" ht="21.95" customHeight="1">
      <c r="A37" s="457" t="s">
        <v>402</v>
      </c>
      <c r="B37" s="452" t="s">
        <v>403</v>
      </c>
      <c r="C37" s="343" t="s">
        <v>404</v>
      </c>
      <c r="D37" s="345"/>
      <c r="E37" s="38">
        <v>10</v>
      </c>
      <c r="F37" s="36">
        <v>0</v>
      </c>
      <c r="G37" s="32"/>
      <c r="H37" s="32"/>
    </row>
    <row r="38" spans="1:8" ht="33.950000000000003" customHeight="1">
      <c r="A38" s="457"/>
      <c r="B38" s="452"/>
      <c r="C38" s="343" t="s">
        <v>405</v>
      </c>
      <c r="D38" s="345"/>
      <c r="E38" s="38">
        <v>10</v>
      </c>
      <c r="F38" s="36">
        <v>0</v>
      </c>
      <c r="G38" s="32"/>
      <c r="H38" s="32"/>
    </row>
    <row r="39" spans="1:8" ht="33.950000000000003" customHeight="1">
      <c r="A39" s="457"/>
      <c r="B39" s="452"/>
      <c r="C39" s="343" t="s">
        <v>406</v>
      </c>
      <c r="D39" s="345"/>
      <c r="E39" s="38">
        <v>10</v>
      </c>
      <c r="F39" s="36">
        <v>0</v>
      </c>
      <c r="G39" s="32"/>
      <c r="H39" s="32"/>
    </row>
    <row r="40" spans="1:8" ht="33.950000000000003" customHeight="1">
      <c r="A40" s="457"/>
      <c r="B40" s="452"/>
      <c r="C40" s="343" t="s">
        <v>407</v>
      </c>
      <c r="D40" s="345"/>
      <c r="E40" s="38">
        <v>10</v>
      </c>
      <c r="F40" s="36">
        <v>0</v>
      </c>
      <c r="G40" s="32"/>
      <c r="H40" s="32"/>
    </row>
    <row r="41" spans="1:8" ht="21.95" customHeight="1">
      <c r="A41" s="457"/>
      <c r="B41" s="452"/>
      <c r="C41" s="343" t="s">
        <v>408</v>
      </c>
      <c r="D41" s="345"/>
      <c r="E41" s="38">
        <v>10</v>
      </c>
      <c r="F41" s="36">
        <v>0</v>
      </c>
      <c r="G41" s="32"/>
      <c r="H41" s="32"/>
    </row>
    <row r="42" spans="1:8" ht="33.950000000000003" customHeight="1">
      <c r="A42" s="457"/>
      <c r="B42" s="452"/>
      <c r="C42" s="447" t="s">
        <v>409</v>
      </c>
      <c r="D42" s="447"/>
      <c r="E42" s="38">
        <v>10</v>
      </c>
      <c r="F42" s="36">
        <v>0</v>
      </c>
      <c r="G42" s="32"/>
      <c r="H42" s="32"/>
    </row>
    <row r="43" spans="1:8" ht="17.100000000000001" customHeight="1">
      <c r="A43" s="457"/>
      <c r="B43" s="452"/>
      <c r="C43" s="447" t="s">
        <v>410</v>
      </c>
      <c r="D43" s="447"/>
      <c r="E43" s="38">
        <v>10</v>
      </c>
      <c r="F43" s="36">
        <v>0</v>
      </c>
      <c r="G43" s="32"/>
      <c r="H43" s="32"/>
    </row>
    <row r="44" spans="1:8" ht="17.100000000000001" customHeight="1">
      <c r="A44" s="405"/>
      <c r="B44" s="452"/>
      <c r="C44" s="447" t="s">
        <v>411</v>
      </c>
      <c r="D44" s="447"/>
      <c r="E44" s="38">
        <v>10</v>
      </c>
      <c r="F44" s="36">
        <v>0</v>
      </c>
      <c r="G44" s="32"/>
      <c r="H44" s="32"/>
    </row>
    <row r="45" spans="1:8" ht="15.75">
      <c r="A45" s="320"/>
      <c r="B45" s="320"/>
      <c r="C45" s="321"/>
      <c r="D45" s="5" t="s">
        <v>57</v>
      </c>
      <c r="E45" s="448">
        <f>SUM(E37,E38,E39,E40,E41,E42,E43,E44)</f>
        <v>80</v>
      </c>
      <c r="F45" s="448"/>
      <c r="G45" s="44">
        <f>SUM(G37,G38,G39,G40,G41,G42,G43,G44)</f>
        <v>0</v>
      </c>
      <c r="H45" s="44">
        <f>SUM(H37,H38,H39,H40,H41,H42,H43,H44)</f>
        <v>0</v>
      </c>
    </row>
    <row r="46" spans="1:8" ht="24.95" customHeight="1">
      <c r="A46" s="79"/>
      <c r="B46" s="444" t="s">
        <v>412</v>
      </c>
      <c r="C46" s="445"/>
      <c r="D46" s="446"/>
      <c r="E46" s="87" t="s">
        <v>44</v>
      </c>
      <c r="F46" s="87" t="s">
        <v>45</v>
      </c>
      <c r="G46" s="69"/>
      <c r="H46" s="235"/>
    </row>
    <row r="47" spans="1:8" ht="33.950000000000003" customHeight="1">
      <c r="A47" s="60" t="s">
        <v>413</v>
      </c>
      <c r="B47" s="443" t="s">
        <v>414</v>
      </c>
      <c r="C47" s="443"/>
      <c r="D47" s="443"/>
      <c r="E47" s="53">
        <v>10</v>
      </c>
      <c r="F47" s="36">
        <v>0</v>
      </c>
      <c r="G47" s="54"/>
      <c r="H47" s="241"/>
    </row>
    <row r="48" spans="1:8" ht="33.950000000000003" customHeight="1">
      <c r="A48" s="60" t="s">
        <v>415</v>
      </c>
      <c r="B48" s="443" t="s">
        <v>416</v>
      </c>
      <c r="C48" s="443"/>
      <c r="D48" s="443"/>
      <c r="E48" s="53">
        <v>10</v>
      </c>
      <c r="F48" s="36">
        <v>0</v>
      </c>
      <c r="G48" s="54"/>
      <c r="H48" s="241"/>
    </row>
    <row r="49" spans="1:8" ht="33.950000000000003" customHeight="1">
      <c r="A49" s="60" t="s">
        <v>417</v>
      </c>
      <c r="B49" s="325" t="s">
        <v>418</v>
      </c>
      <c r="C49" s="304"/>
      <c r="D49" s="305"/>
      <c r="E49" s="53">
        <v>10</v>
      </c>
      <c r="F49" s="36">
        <v>0</v>
      </c>
      <c r="G49" s="54"/>
      <c r="H49" s="241"/>
    </row>
    <row r="50" spans="1:8" ht="33.950000000000003" customHeight="1">
      <c r="A50" s="60" t="s">
        <v>419</v>
      </c>
      <c r="B50" s="325" t="s">
        <v>420</v>
      </c>
      <c r="C50" s="304"/>
      <c r="D50" s="305"/>
      <c r="E50" s="53">
        <v>10</v>
      </c>
      <c r="F50" s="36">
        <v>0</v>
      </c>
      <c r="G50" s="54"/>
      <c r="H50" s="241"/>
    </row>
    <row r="51" spans="1:8" ht="33.950000000000003" customHeight="1">
      <c r="A51" s="60" t="s">
        <v>421</v>
      </c>
      <c r="B51" s="325" t="s">
        <v>422</v>
      </c>
      <c r="C51" s="304"/>
      <c r="D51" s="305"/>
      <c r="E51" s="99">
        <v>20</v>
      </c>
      <c r="F51" s="36">
        <v>0</v>
      </c>
      <c r="G51" s="54"/>
      <c r="H51" s="241"/>
    </row>
    <row r="52" spans="1:8" ht="15.75">
      <c r="A52" s="449"/>
      <c r="B52" s="450"/>
      <c r="C52" s="451"/>
      <c r="D52" s="5" t="s">
        <v>353</v>
      </c>
      <c r="E52" s="448">
        <f>SUM(E47,E48,E51,E49,E50)</f>
        <v>60</v>
      </c>
      <c r="F52" s="448"/>
      <c r="G52" s="11">
        <f>SUM(G47,G48,G51,G49,G50)</f>
        <v>0</v>
      </c>
      <c r="H52" s="242">
        <f>H47+H48+H49+H50+H51</f>
        <v>0</v>
      </c>
    </row>
    <row r="53" spans="1:8" ht="45" customHeight="1">
      <c r="A53" s="16"/>
      <c r="B53" s="33"/>
      <c r="C53" s="33"/>
      <c r="D53" s="453" t="s">
        <v>423</v>
      </c>
      <c r="E53" s="441" t="s">
        <v>255</v>
      </c>
      <c r="F53" s="442"/>
      <c r="G53" s="19" t="s">
        <v>23</v>
      </c>
      <c r="H53" s="236" t="s">
        <v>24</v>
      </c>
    </row>
    <row r="54" spans="1:8" ht="15.75">
      <c r="A54" s="16"/>
      <c r="B54" s="17"/>
      <c r="C54" s="15"/>
      <c r="D54" s="454"/>
      <c r="E54" s="251"/>
      <c r="F54" s="252">
        <f>SUM(E52,E45,E35,E29,E16)</f>
        <v>450</v>
      </c>
      <c r="G54" s="250">
        <f>SUM(G52,G45,G35,G29,G16)</f>
        <v>0</v>
      </c>
      <c r="H54" s="44">
        <f>H52+H45+H35+H29+H16</f>
        <v>0</v>
      </c>
    </row>
    <row r="55" spans="1:8" ht="15.75">
      <c r="A55" s="16"/>
      <c r="B55" s="17"/>
      <c r="C55" s="15"/>
      <c r="D55" s="18"/>
      <c r="E55" s="18"/>
      <c r="F55"/>
      <c r="G55"/>
      <c r="H55" s="237"/>
    </row>
    <row r="56" spans="1:8" ht="15.75">
      <c r="A56" s="16"/>
      <c r="C56" s="15"/>
      <c r="D56" s="34"/>
      <c r="E56" s="34"/>
      <c r="F56" s="35"/>
      <c r="G56" s="35"/>
      <c r="H56" s="238"/>
    </row>
    <row r="57" spans="1:8" ht="15.75">
      <c r="A57" s="16"/>
      <c r="B57" s="15"/>
      <c r="C57" s="15"/>
      <c r="D57" s="18"/>
      <c r="E57" s="18"/>
      <c r="F57" s="18"/>
      <c r="G57" s="18"/>
      <c r="H57" s="239"/>
    </row>
    <row r="58" spans="1:8">
      <c r="A58" s="16"/>
      <c r="B58" s="15"/>
      <c r="C58" s="15"/>
      <c r="D58" s="15"/>
      <c r="E58" s="15"/>
      <c r="F58" s="15"/>
      <c r="G58" s="15"/>
      <c r="H58" s="240"/>
    </row>
    <row r="59" spans="1:8">
      <c r="A59" s="16"/>
      <c r="B59" s="15"/>
      <c r="C59" s="15"/>
      <c r="D59" s="15"/>
      <c r="E59" s="15"/>
      <c r="F59" s="15"/>
      <c r="G59" s="15"/>
      <c r="H59" s="240"/>
    </row>
    <row r="60" spans="1:8">
      <c r="A60" s="16"/>
      <c r="B60" s="15"/>
      <c r="C60" s="15"/>
      <c r="D60" s="15"/>
      <c r="E60" s="15"/>
      <c r="F60" s="15"/>
      <c r="G60" s="15"/>
      <c r="H60" s="240"/>
    </row>
    <row r="61" spans="1:8">
      <c r="A61" s="16"/>
      <c r="B61" s="15"/>
      <c r="C61" s="15"/>
      <c r="D61" s="15"/>
      <c r="E61" s="15"/>
      <c r="F61" s="15"/>
      <c r="G61" s="15"/>
      <c r="H61" s="240"/>
    </row>
    <row r="62" spans="1:8">
      <c r="A62" s="16"/>
      <c r="B62" s="15"/>
      <c r="C62" s="15"/>
      <c r="D62" s="15"/>
      <c r="E62" s="15"/>
      <c r="F62" s="15"/>
      <c r="G62" s="15"/>
      <c r="H62" s="240"/>
    </row>
    <row r="63" spans="1:8">
      <c r="A63" s="16"/>
      <c r="B63" s="15"/>
      <c r="C63" s="15"/>
      <c r="D63" s="15"/>
      <c r="E63" s="15"/>
      <c r="F63" s="15"/>
      <c r="G63" s="15"/>
      <c r="H63" s="240"/>
    </row>
    <row r="64" spans="1:8">
      <c r="A64" s="16"/>
      <c r="B64" s="15"/>
      <c r="C64" s="15"/>
      <c r="D64" s="15"/>
      <c r="E64" s="15"/>
      <c r="F64" s="15"/>
      <c r="G64" s="15"/>
      <c r="H64" s="240"/>
    </row>
    <row r="65" spans="1:8">
      <c r="A65" s="16"/>
      <c r="B65" s="15"/>
      <c r="C65" s="15"/>
      <c r="D65" s="15"/>
      <c r="E65" s="15"/>
      <c r="F65" s="15"/>
      <c r="G65" s="15"/>
      <c r="H65" s="240"/>
    </row>
    <row r="66" spans="1:8">
      <c r="A66" s="16"/>
      <c r="B66" s="15"/>
      <c r="C66" s="15"/>
      <c r="D66" s="15"/>
      <c r="E66" s="15"/>
      <c r="F66" s="15"/>
      <c r="G66" s="15"/>
      <c r="H66" s="15"/>
    </row>
    <row r="67" spans="1:8">
      <c r="A67" s="16"/>
      <c r="B67" s="15"/>
      <c r="C67" s="15"/>
      <c r="D67" s="15"/>
      <c r="E67" s="15"/>
      <c r="F67" s="15"/>
      <c r="G67" s="15"/>
      <c r="H67" s="15"/>
    </row>
    <row r="68" spans="1:8">
      <c r="A68" s="16"/>
      <c r="B68" s="15"/>
      <c r="C68" s="15"/>
      <c r="D68" s="15"/>
      <c r="E68" s="15"/>
      <c r="F68" s="15"/>
      <c r="G68" s="15"/>
      <c r="H68" s="15"/>
    </row>
    <row r="69" spans="1:8">
      <c r="A69" s="16"/>
      <c r="B69" s="15"/>
      <c r="C69" s="15"/>
      <c r="D69" s="15"/>
      <c r="E69" s="15"/>
      <c r="F69" s="15"/>
      <c r="G69" s="15"/>
      <c r="H69" s="15"/>
    </row>
    <row r="70" spans="1:8">
      <c r="A70" s="16"/>
      <c r="B70" s="15"/>
      <c r="C70" s="15"/>
      <c r="D70" s="15"/>
      <c r="E70" s="15"/>
      <c r="F70" s="15"/>
      <c r="G70" s="15"/>
      <c r="H70" s="15"/>
    </row>
    <row r="71" spans="1:8">
      <c r="A71" s="16"/>
      <c r="B71" s="15"/>
      <c r="C71" s="15"/>
      <c r="D71" s="15"/>
      <c r="E71" s="15"/>
      <c r="F71" s="15"/>
      <c r="G71" s="15"/>
      <c r="H71" s="15"/>
    </row>
    <row r="72" spans="1:8">
      <c r="A72" s="16"/>
      <c r="B72" s="15"/>
      <c r="C72" s="15"/>
      <c r="D72" s="15"/>
      <c r="E72" s="15"/>
      <c r="F72" s="15"/>
      <c r="G72" s="15"/>
      <c r="H72" s="15"/>
    </row>
    <row r="73" spans="1:8">
      <c r="A73" s="16"/>
      <c r="B73" s="15"/>
      <c r="C73" s="15"/>
      <c r="D73" s="15"/>
      <c r="E73" s="15"/>
      <c r="F73" s="15"/>
      <c r="G73" s="15"/>
      <c r="H73" s="15"/>
    </row>
    <row r="74" spans="1:8">
      <c r="A74" s="16"/>
      <c r="B74" s="15"/>
      <c r="C74" s="15"/>
      <c r="D74" s="15"/>
      <c r="E74" s="15"/>
      <c r="F74" s="15"/>
      <c r="G74" s="15"/>
      <c r="H74" s="15"/>
    </row>
    <row r="75" spans="1:8">
      <c r="A75" s="16"/>
      <c r="B75" s="15"/>
      <c r="C75" s="15"/>
      <c r="D75" s="15"/>
      <c r="E75" s="15"/>
      <c r="F75" s="15"/>
      <c r="G75" s="15"/>
      <c r="H75" s="15"/>
    </row>
    <row r="76" spans="1:8">
      <c r="A76" s="16"/>
      <c r="B76" s="15"/>
      <c r="C76" s="15"/>
      <c r="D76" s="15"/>
      <c r="E76" s="15"/>
      <c r="F76" s="15"/>
      <c r="G76" s="15"/>
      <c r="H76" s="15"/>
    </row>
    <row r="77" spans="1:8">
      <c r="A77" s="16"/>
      <c r="B77" s="15"/>
      <c r="C77" s="15"/>
      <c r="D77" s="15"/>
      <c r="E77" s="15"/>
      <c r="F77" s="15"/>
      <c r="G77" s="15"/>
      <c r="H77" s="15"/>
    </row>
    <row r="78" spans="1:8">
      <c r="A78" s="16"/>
      <c r="B78" s="15"/>
      <c r="C78" s="15"/>
      <c r="D78" s="15"/>
      <c r="E78" s="15"/>
      <c r="F78" s="15"/>
      <c r="G78" s="15"/>
      <c r="H78" s="15"/>
    </row>
  </sheetData>
  <sheetProtection selectLockedCells="1"/>
  <mergeCells count="65">
    <mergeCell ref="B2:D2"/>
    <mergeCell ref="C9:D9"/>
    <mergeCell ref="B17:D17"/>
    <mergeCell ref="B19:D19"/>
    <mergeCell ref="B20:D20"/>
    <mergeCell ref="C11:D11"/>
    <mergeCell ref="C13:D13"/>
    <mergeCell ref="B9:B14"/>
    <mergeCell ref="E16:F16"/>
    <mergeCell ref="B5:D5"/>
    <mergeCell ref="B22:B27"/>
    <mergeCell ref="A22:A27"/>
    <mergeCell ref="C24:D24"/>
    <mergeCell ref="B21:D21"/>
    <mergeCell ref="C27:D27"/>
    <mergeCell ref="C22:D22"/>
    <mergeCell ref="C26:D26"/>
    <mergeCell ref="C23:D23"/>
    <mergeCell ref="B33:D33"/>
    <mergeCell ref="A29:C29"/>
    <mergeCell ref="E1:F1"/>
    <mergeCell ref="C14:D14"/>
    <mergeCell ref="C25:D25"/>
    <mergeCell ref="B18:D18"/>
    <mergeCell ref="C12:D12"/>
    <mergeCell ref="B1:D1"/>
    <mergeCell ref="B6:D6"/>
    <mergeCell ref="B4:D4"/>
    <mergeCell ref="B7:D7"/>
    <mergeCell ref="B8:D8"/>
    <mergeCell ref="A16:C16"/>
    <mergeCell ref="B15:D15"/>
    <mergeCell ref="C10:D10"/>
    <mergeCell ref="A9:A14"/>
    <mergeCell ref="E29:F29"/>
    <mergeCell ref="B28:D28"/>
    <mergeCell ref="E45:F45"/>
    <mergeCell ref="C40:D40"/>
    <mergeCell ref="C44:D44"/>
    <mergeCell ref="E35:F35"/>
    <mergeCell ref="C38:D38"/>
    <mergeCell ref="C39:D39"/>
    <mergeCell ref="B36:D36"/>
    <mergeCell ref="A35:C35"/>
    <mergeCell ref="C37:D37"/>
    <mergeCell ref="A37:A44"/>
    <mergeCell ref="B32:D32"/>
    <mergeCell ref="B31:D31"/>
    <mergeCell ref="B34:D34"/>
    <mergeCell ref="B30:D30"/>
    <mergeCell ref="E53:F53"/>
    <mergeCell ref="B48:D48"/>
    <mergeCell ref="B46:D46"/>
    <mergeCell ref="B47:D47"/>
    <mergeCell ref="C43:D43"/>
    <mergeCell ref="A45:C45"/>
    <mergeCell ref="E52:F52"/>
    <mergeCell ref="B51:D51"/>
    <mergeCell ref="B49:D49"/>
    <mergeCell ref="A52:C52"/>
    <mergeCell ref="B50:D50"/>
    <mergeCell ref="B37:B44"/>
    <mergeCell ref="C41:D41"/>
    <mergeCell ref="C42:D42"/>
    <mergeCell ref="D53:D54"/>
  </mergeCells>
  <phoneticPr fontId="11" type="noConversion"/>
  <printOptions horizontalCentered="1"/>
  <pageMargins left="0.23622047244094491" right="0.27559055118110237" top="0.98425196850393704" bottom="0.98425196850393704" header="0.51181102362204722" footer="0.51181102362204722"/>
  <pageSetup paperSize="9" scale="34"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K45"/>
  <sheetViews>
    <sheetView showGridLines="0" zoomScaleNormal="100" workbookViewId="0">
      <pane ySplit="1" topLeftCell="A2" activePane="bottomLeft" state="frozen"/>
      <selection pane="bottomLeft" activeCell="B6" sqref="B6:D6"/>
    </sheetView>
  </sheetViews>
  <sheetFormatPr defaultColWidth="7.7109375" defaultRowHeight="12.75"/>
  <cols>
    <col min="1" max="1" width="6.85546875" style="16" customWidth="1"/>
    <col min="2" max="2" width="27" style="15" customWidth="1"/>
    <col min="3" max="3" width="24.42578125" style="15" customWidth="1"/>
    <col min="4" max="4" width="19.42578125" style="15" customWidth="1"/>
    <col min="5" max="5" width="11.28515625" style="15" customWidth="1"/>
    <col min="6" max="6" width="11.28515625" style="2" customWidth="1"/>
    <col min="7" max="7" width="12.7109375" style="2" customWidth="1"/>
    <col min="8" max="9" width="14.140625" style="2" customWidth="1"/>
    <col min="10" max="16384" width="7.7109375" style="2"/>
  </cols>
  <sheetData>
    <row r="1" spans="1:11" ht="113.45" customHeight="1">
      <c r="A1" s="23"/>
      <c r="B1" s="477" t="s">
        <v>424</v>
      </c>
      <c r="C1" s="477"/>
      <c r="D1" s="477"/>
      <c r="E1" s="431" t="s">
        <v>39</v>
      </c>
      <c r="F1" s="432"/>
      <c r="G1" s="433"/>
      <c r="H1" s="20" t="s">
        <v>23</v>
      </c>
      <c r="I1" s="20" t="s">
        <v>24</v>
      </c>
    </row>
    <row r="2" spans="1:11" ht="69" customHeight="1">
      <c r="A2" s="222"/>
      <c r="B2" s="395" t="s">
        <v>40</v>
      </c>
      <c r="C2" s="284"/>
      <c r="D2" s="284"/>
      <c r="E2" s="228"/>
      <c r="F2" s="221"/>
      <c r="G2" s="221"/>
      <c r="H2" s="221"/>
      <c r="I2" s="221"/>
      <c r="J2" s="221"/>
      <c r="K2" s="221"/>
    </row>
    <row r="3" spans="1:11" ht="20.25">
      <c r="B3" s="226"/>
      <c r="C3" s="227"/>
      <c r="D3" s="227"/>
      <c r="E3" s="221"/>
      <c r="F3" s="221"/>
      <c r="G3" s="221"/>
      <c r="H3" s="221"/>
      <c r="I3" s="221"/>
      <c r="J3" s="221"/>
      <c r="K3" s="221"/>
    </row>
    <row r="4" spans="1:11" ht="45.95" customHeight="1">
      <c r="A4" s="66"/>
      <c r="B4" s="474"/>
      <c r="C4" s="331"/>
      <c r="D4" s="340"/>
      <c r="E4" s="120" t="s">
        <v>44</v>
      </c>
      <c r="F4" s="120" t="s">
        <v>45</v>
      </c>
      <c r="G4" s="65" t="s">
        <v>344</v>
      </c>
      <c r="H4" s="65"/>
      <c r="I4" s="65"/>
    </row>
    <row r="5" spans="1:11" ht="30" customHeight="1">
      <c r="A5" s="73" t="s">
        <v>425</v>
      </c>
      <c r="B5" s="422" t="s">
        <v>426</v>
      </c>
      <c r="C5" s="422"/>
      <c r="D5" s="422"/>
      <c r="E5" s="74"/>
      <c r="F5" s="74"/>
      <c r="G5" s="74"/>
      <c r="H5" s="74"/>
      <c r="I5" s="74"/>
    </row>
    <row r="6" spans="1:11" ht="30" customHeight="1">
      <c r="A6" s="56" t="s">
        <v>427</v>
      </c>
      <c r="B6" s="329" t="s">
        <v>428</v>
      </c>
      <c r="C6" s="430"/>
      <c r="D6" s="430"/>
      <c r="E6" s="100"/>
      <c r="F6" s="100"/>
      <c r="G6" s="37"/>
      <c r="H6" s="11"/>
      <c r="I6" s="11"/>
    </row>
    <row r="7" spans="1:11" ht="30" customHeight="1">
      <c r="A7" s="56" t="s">
        <v>429</v>
      </c>
      <c r="B7" s="329" t="s">
        <v>430</v>
      </c>
      <c r="C7" s="430"/>
      <c r="D7" s="430"/>
      <c r="E7" s="100">
        <v>20</v>
      </c>
      <c r="F7" s="100">
        <v>0</v>
      </c>
      <c r="G7" s="472"/>
      <c r="H7" s="11"/>
      <c r="I7" s="11"/>
    </row>
    <row r="8" spans="1:11" ht="30" customHeight="1">
      <c r="A8" s="56" t="s">
        <v>431</v>
      </c>
      <c r="B8" s="329" t="s">
        <v>432</v>
      </c>
      <c r="C8" s="430"/>
      <c r="D8" s="430"/>
      <c r="E8" s="36">
        <v>10</v>
      </c>
      <c r="F8" s="100">
        <v>0</v>
      </c>
      <c r="G8" s="473"/>
      <c r="H8" s="4"/>
      <c r="I8" s="4"/>
    </row>
    <row r="9" spans="1:11" ht="30" customHeight="1">
      <c r="A9" s="56" t="s">
        <v>433</v>
      </c>
      <c r="B9" s="313" t="s">
        <v>434</v>
      </c>
      <c r="C9" s="314"/>
      <c r="D9" s="315"/>
      <c r="E9" s="36">
        <v>10</v>
      </c>
      <c r="F9" s="100">
        <v>0</v>
      </c>
      <c r="G9" s="473"/>
      <c r="H9" s="4"/>
      <c r="I9" s="4"/>
    </row>
    <row r="10" spans="1:11" ht="30" customHeight="1">
      <c r="A10" s="56" t="s">
        <v>435</v>
      </c>
      <c r="B10" s="329" t="s">
        <v>436</v>
      </c>
      <c r="C10" s="430"/>
      <c r="D10" s="430"/>
      <c r="E10" s="36">
        <v>20</v>
      </c>
      <c r="F10" s="100">
        <v>0</v>
      </c>
      <c r="G10" s="473"/>
      <c r="H10" s="7"/>
      <c r="I10" s="7"/>
    </row>
    <row r="11" spans="1:11" ht="30" customHeight="1">
      <c r="A11" s="56" t="s">
        <v>437</v>
      </c>
      <c r="B11" s="362" t="s">
        <v>438</v>
      </c>
      <c r="C11" s="362"/>
      <c r="D11" s="362"/>
      <c r="E11" s="36">
        <v>10</v>
      </c>
      <c r="F11" s="100">
        <v>0</v>
      </c>
      <c r="G11" s="146"/>
      <c r="H11" s="7"/>
      <c r="I11" s="7"/>
    </row>
    <row r="12" spans="1:11" ht="30" customHeight="1">
      <c r="A12" s="56" t="s">
        <v>439</v>
      </c>
      <c r="B12" s="362" t="s">
        <v>440</v>
      </c>
      <c r="C12" s="362"/>
      <c r="D12" s="362"/>
      <c r="E12" s="36">
        <v>10</v>
      </c>
      <c r="F12" s="100">
        <v>0</v>
      </c>
      <c r="G12" s="146"/>
      <c r="H12" s="7"/>
      <c r="I12" s="7"/>
    </row>
    <row r="13" spans="1:11" ht="30" customHeight="1">
      <c r="A13" s="56" t="s">
        <v>441</v>
      </c>
      <c r="B13" s="313" t="s">
        <v>442</v>
      </c>
      <c r="C13" s="314"/>
      <c r="D13" s="315"/>
      <c r="E13" s="36">
        <v>10</v>
      </c>
      <c r="F13" s="100">
        <v>0</v>
      </c>
      <c r="G13" s="146"/>
      <c r="H13" s="7"/>
      <c r="I13" s="7"/>
    </row>
    <row r="14" spans="1:11" ht="30" customHeight="1">
      <c r="A14" s="56" t="s">
        <v>443</v>
      </c>
      <c r="B14" s="313" t="s">
        <v>444</v>
      </c>
      <c r="C14" s="314"/>
      <c r="D14" s="315"/>
      <c r="E14" s="36">
        <v>10</v>
      </c>
      <c r="F14" s="100">
        <v>0</v>
      </c>
      <c r="G14" s="146"/>
      <c r="H14" s="7"/>
      <c r="I14" s="7"/>
    </row>
    <row r="15" spans="1:11" ht="30" customHeight="1">
      <c r="A15" s="56" t="s">
        <v>445</v>
      </c>
      <c r="B15" s="329" t="s">
        <v>446</v>
      </c>
      <c r="C15" s="430"/>
      <c r="D15" s="430"/>
      <c r="E15" s="36">
        <v>10</v>
      </c>
      <c r="F15" s="100">
        <v>0</v>
      </c>
      <c r="G15" s="146"/>
      <c r="H15" s="7"/>
      <c r="I15" s="7"/>
    </row>
    <row r="16" spans="1:11" ht="30" customHeight="1">
      <c r="A16" s="56" t="s">
        <v>447</v>
      </c>
      <c r="B16" s="313" t="s">
        <v>448</v>
      </c>
      <c r="C16" s="314"/>
      <c r="D16" s="315"/>
      <c r="E16" s="36">
        <v>10</v>
      </c>
      <c r="F16" s="100">
        <v>0</v>
      </c>
      <c r="G16" s="146"/>
      <c r="H16" s="7"/>
      <c r="I16" s="7"/>
    </row>
    <row r="17" spans="1:9" ht="30" customHeight="1">
      <c r="A17" s="56" t="s">
        <v>449</v>
      </c>
      <c r="B17" s="329" t="s">
        <v>450</v>
      </c>
      <c r="C17" s="430"/>
      <c r="D17" s="430"/>
      <c r="E17" s="36">
        <v>10</v>
      </c>
      <c r="F17" s="100">
        <v>0</v>
      </c>
      <c r="G17" s="146"/>
      <c r="H17" s="7"/>
      <c r="I17" s="7"/>
    </row>
    <row r="18" spans="1:9" ht="30" customHeight="1">
      <c r="A18" s="56" t="s">
        <v>451</v>
      </c>
      <c r="B18" s="313" t="s">
        <v>452</v>
      </c>
      <c r="C18" s="314"/>
      <c r="D18" s="315"/>
      <c r="E18" s="36">
        <v>10</v>
      </c>
      <c r="F18" s="100">
        <v>0</v>
      </c>
      <c r="G18" s="146"/>
      <c r="H18" s="27"/>
      <c r="I18" s="27"/>
    </row>
    <row r="19" spans="1:9" ht="36.950000000000003" customHeight="1">
      <c r="A19" s="56" t="s">
        <v>453</v>
      </c>
      <c r="B19" s="313" t="s">
        <v>454</v>
      </c>
      <c r="C19" s="314"/>
      <c r="D19" s="315"/>
      <c r="E19" s="36">
        <v>10</v>
      </c>
      <c r="F19" s="100">
        <v>0</v>
      </c>
      <c r="G19" s="146"/>
      <c r="H19" s="258"/>
      <c r="I19" s="27"/>
    </row>
    <row r="20" spans="1:9" ht="43.7" customHeight="1">
      <c r="A20" s="56" t="s">
        <v>455</v>
      </c>
      <c r="B20" s="329" t="s">
        <v>456</v>
      </c>
      <c r="C20" s="430"/>
      <c r="D20" s="430"/>
      <c r="E20" s="36">
        <v>10</v>
      </c>
      <c r="F20" s="100">
        <v>0</v>
      </c>
      <c r="G20" s="147"/>
      <c r="H20" s="258"/>
      <c r="I20" s="27"/>
    </row>
    <row r="21" spans="1:9" ht="30" customHeight="1">
      <c r="A21" s="476"/>
      <c r="B21" s="476"/>
      <c r="C21" s="476"/>
      <c r="D21" s="10" t="s">
        <v>57</v>
      </c>
      <c r="E21" s="423">
        <f>SUM(E7,E8,E9,E10,E11,E12,E13,E14,E15,E16,E17,E18,E19,E20)</f>
        <v>160</v>
      </c>
      <c r="F21" s="424"/>
      <c r="G21" s="244">
        <v>0</v>
      </c>
      <c r="H21" s="5">
        <f>SUM(H6,H8,H9,H10,H11,H12,H13,H14,H15,H16,H17,H18,H19,H20)</f>
        <v>0</v>
      </c>
      <c r="I21" s="5">
        <f>SUM(I6,I8,I9,I10,I11,I12,I13,I14,I15,I16,I17,I18,I19,I20)</f>
        <v>0</v>
      </c>
    </row>
    <row r="22" spans="1:9" ht="45.95" customHeight="1">
      <c r="A22" s="66"/>
      <c r="B22" s="474"/>
      <c r="C22" s="331"/>
      <c r="D22" s="340"/>
      <c r="E22" s="120" t="s">
        <v>44</v>
      </c>
      <c r="F22" s="120" t="s">
        <v>45</v>
      </c>
      <c r="G22" s="65" t="s">
        <v>344</v>
      </c>
      <c r="H22" s="65"/>
      <c r="I22" s="65"/>
    </row>
    <row r="23" spans="1:9" ht="30" customHeight="1">
      <c r="A23" s="73" t="s">
        <v>457</v>
      </c>
      <c r="B23" s="422" t="s">
        <v>458</v>
      </c>
      <c r="C23" s="422"/>
      <c r="D23" s="422"/>
      <c r="E23" s="74"/>
      <c r="F23" s="74"/>
      <c r="G23" s="74"/>
      <c r="H23" s="74"/>
      <c r="I23" s="74"/>
    </row>
    <row r="24" spans="1:9" ht="41.45" customHeight="1">
      <c r="A24" s="59" t="s">
        <v>459</v>
      </c>
      <c r="B24" s="310" t="s">
        <v>460</v>
      </c>
      <c r="C24" s="311"/>
      <c r="D24" s="312"/>
      <c r="E24" s="100"/>
      <c r="F24" s="100"/>
      <c r="G24" s="37"/>
      <c r="H24" s="11"/>
      <c r="I24" s="11"/>
    </row>
    <row r="25" spans="1:9" ht="30" customHeight="1">
      <c r="A25" s="59" t="s">
        <v>461</v>
      </c>
      <c r="B25" s="329" t="s">
        <v>462</v>
      </c>
      <c r="C25" s="430"/>
      <c r="D25" s="430"/>
      <c r="E25" s="38">
        <v>20</v>
      </c>
      <c r="F25" s="101">
        <v>0</v>
      </c>
      <c r="G25" s="472"/>
      <c r="H25" s="11"/>
      <c r="I25" s="11"/>
    </row>
    <row r="26" spans="1:9" ht="39.950000000000003" customHeight="1">
      <c r="A26" s="59" t="s">
        <v>463</v>
      </c>
      <c r="B26" s="329" t="s">
        <v>464</v>
      </c>
      <c r="C26" s="430"/>
      <c r="D26" s="430"/>
      <c r="E26" s="38">
        <v>10</v>
      </c>
      <c r="F26" s="101">
        <v>0</v>
      </c>
      <c r="G26" s="473"/>
      <c r="H26" s="27"/>
      <c r="I26" s="27"/>
    </row>
    <row r="27" spans="1:9" ht="28.7" customHeight="1">
      <c r="A27" s="59" t="s">
        <v>465</v>
      </c>
      <c r="B27" s="313" t="s">
        <v>434</v>
      </c>
      <c r="C27" s="314"/>
      <c r="D27" s="315"/>
      <c r="E27" s="38">
        <v>10</v>
      </c>
      <c r="F27" s="101">
        <v>0</v>
      </c>
      <c r="G27" s="473"/>
      <c r="H27" s="27"/>
      <c r="I27" s="27"/>
    </row>
    <row r="28" spans="1:9" ht="30" customHeight="1">
      <c r="A28" s="59" t="s">
        <v>466</v>
      </c>
      <c r="B28" s="329" t="s">
        <v>467</v>
      </c>
      <c r="C28" s="430"/>
      <c r="D28" s="430"/>
      <c r="E28" s="38">
        <v>20</v>
      </c>
      <c r="F28" s="101">
        <v>0</v>
      </c>
      <c r="G28" s="473"/>
      <c r="H28" s="27"/>
      <c r="I28" s="27"/>
    </row>
    <row r="29" spans="1:9" ht="30" customHeight="1">
      <c r="A29" s="59" t="s">
        <v>468</v>
      </c>
      <c r="B29" s="362" t="s">
        <v>438</v>
      </c>
      <c r="C29" s="362"/>
      <c r="D29" s="362"/>
      <c r="E29" s="38">
        <v>10</v>
      </c>
      <c r="F29" s="101">
        <v>0</v>
      </c>
      <c r="G29" s="473"/>
      <c r="H29" s="27"/>
      <c r="I29" s="27"/>
    </row>
    <row r="30" spans="1:9" ht="30" customHeight="1">
      <c r="A30" s="59" t="s">
        <v>469</v>
      </c>
      <c r="B30" s="329" t="s">
        <v>470</v>
      </c>
      <c r="C30" s="430"/>
      <c r="D30" s="430"/>
      <c r="E30" s="38">
        <v>10</v>
      </c>
      <c r="F30" s="101">
        <v>0</v>
      </c>
      <c r="G30" s="473"/>
      <c r="H30" s="27"/>
      <c r="I30" s="27"/>
    </row>
    <row r="31" spans="1:9" ht="30" customHeight="1">
      <c r="A31" s="59" t="s">
        <v>471</v>
      </c>
      <c r="B31" s="313" t="s">
        <v>472</v>
      </c>
      <c r="C31" s="314"/>
      <c r="D31" s="315"/>
      <c r="E31" s="38">
        <v>10</v>
      </c>
      <c r="F31" s="101">
        <v>0</v>
      </c>
      <c r="G31" s="473"/>
      <c r="H31" s="27"/>
      <c r="I31" s="27"/>
    </row>
    <row r="32" spans="1:9" ht="30" customHeight="1">
      <c r="A32" s="59" t="s">
        <v>473</v>
      </c>
      <c r="B32" s="313" t="s">
        <v>444</v>
      </c>
      <c r="C32" s="314"/>
      <c r="D32" s="315"/>
      <c r="E32" s="38">
        <v>10</v>
      </c>
      <c r="F32" s="101">
        <v>0</v>
      </c>
      <c r="G32" s="473"/>
      <c r="H32" s="27"/>
      <c r="I32" s="27"/>
    </row>
    <row r="33" spans="1:9" ht="30" customHeight="1">
      <c r="A33" s="59" t="s">
        <v>474</v>
      </c>
      <c r="B33" s="329" t="s">
        <v>446</v>
      </c>
      <c r="C33" s="430"/>
      <c r="D33" s="430"/>
      <c r="E33" s="38">
        <v>10</v>
      </c>
      <c r="F33" s="101">
        <v>0</v>
      </c>
      <c r="G33" s="473"/>
      <c r="H33" s="27"/>
      <c r="I33" s="27"/>
    </row>
    <row r="34" spans="1:9" ht="34.700000000000003" customHeight="1">
      <c r="A34" s="59" t="s">
        <v>475</v>
      </c>
      <c r="B34" s="329" t="s">
        <v>450</v>
      </c>
      <c r="C34" s="430"/>
      <c r="D34" s="430"/>
      <c r="E34" s="36">
        <v>10</v>
      </c>
      <c r="F34" s="101">
        <v>0</v>
      </c>
      <c r="G34" s="473"/>
      <c r="H34" s="27"/>
      <c r="I34" s="27"/>
    </row>
    <row r="35" spans="1:9" ht="30" customHeight="1">
      <c r="A35" s="59" t="s">
        <v>476</v>
      </c>
      <c r="B35" s="313" t="s">
        <v>477</v>
      </c>
      <c r="C35" s="314"/>
      <c r="D35" s="315"/>
      <c r="E35" s="36">
        <v>10</v>
      </c>
      <c r="F35" s="101">
        <v>0</v>
      </c>
      <c r="G35" s="473"/>
      <c r="H35" s="27"/>
      <c r="I35" s="27"/>
    </row>
    <row r="36" spans="1:9" ht="30" customHeight="1">
      <c r="A36" s="56" t="s">
        <v>478</v>
      </c>
      <c r="B36" s="313" t="s">
        <v>479</v>
      </c>
      <c r="C36" s="314"/>
      <c r="D36" s="315"/>
      <c r="E36" s="36">
        <v>10</v>
      </c>
      <c r="F36" s="101">
        <v>0</v>
      </c>
      <c r="G36" s="473"/>
      <c r="H36" s="27"/>
      <c r="I36" s="27"/>
    </row>
    <row r="37" spans="1:9" ht="54" customHeight="1">
      <c r="A37" s="148" t="s">
        <v>480</v>
      </c>
      <c r="B37" s="329" t="s">
        <v>481</v>
      </c>
      <c r="C37" s="430"/>
      <c r="D37" s="430"/>
      <c r="E37" s="36">
        <v>10</v>
      </c>
      <c r="F37" s="101">
        <v>0</v>
      </c>
      <c r="G37" s="475"/>
      <c r="H37" s="27"/>
      <c r="I37" s="27"/>
    </row>
    <row r="38" spans="1:9" ht="27.95" customHeight="1">
      <c r="A38" s="320"/>
      <c r="B38" s="320"/>
      <c r="C38" s="321"/>
      <c r="D38" s="5" t="s">
        <v>57</v>
      </c>
      <c r="E38" s="423">
        <f>SUM(E25,E26,E27,E28,E29,E30,E31,E32,E33,E34,E35,E36,E37)</f>
        <v>150</v>
      </c>
      <c r="F38" s="424"/>
      <c r="G38" s="244">
        <v>0</v>
      </c>
      <c r="H38" s="5">
        <f>SUM(H24,H26,H27,H28,H29,H30,H31,H32,H33,H34,H35,H36,H37)</f>
        <v>0</v>
      </c>
      <c r="I38" s="5">
        <f>SUM(I24,I26,I27,I28,I29,I30,I31,I32,I33,I34,I35,I36,I37)</f>
        <v>0</v>
      </c>
    </row>
    <row r="39" spans="1:9">
      <c r="B39" s="14"/>
      <c r="C39" s="14"/>
      <c r="D39" s="14"/>
      <c r="E39" s="14"/>
    </row>
    <row r="41" spans="1:9" ht="47.25">
      <c r="D41" s="478" t="s">
        <v>482</v>
      </c>
      <c r="E41" s="441" t="s">
        <v>255</v>
      </c>
      <c r="F41" s="442"/>
      <c r="G41" s="19" t="s">
        <v>355</v>
      </c>
      <c r="H41" s="19" t="s">
        <v>23</v>
      </c>
      <c r="I41" s="19" t="s">
        <v>24</v>
      </c>
    </row>
    <row r="42" spans="1:9" ht="21.6" customHeight="1">
      <c r="D42" s="479"/>
      <c r="E42" s="253"/>
      <c r="F42" s="11">
        <f>SUM(E38,E21)</f>
        <v>310</v>
      </c>
      <c r="G42" s="230" t="s">
        <v>284</v>
      </c>
      <c r="H42" s="5">
        <f>SUM(H38,H21)</f>
        <v>0</v>
      </c>
      <c r="I42" s="5">
        <f>SUM(I38,I21)</f>
        <v>0</v>
      </c>
    </row>
    <row r="44" spans="1:9" ht="39.950000000000003" customHeight="1">
      <c r="B44" s="284" t="s">
        <v>356</v>
      </c>
      <c r="C44" s="284"/>
    </row>
    <row r="45" spans="1:9" ht="51" customHeight="1">
      <c r="B45" s="284" t="s">
        <v>357</v>
      </c>
      <c r="C45" s="284"/>
    </row>
  </sheetData>
  <sheetProtection selectLockedCells="1"/>
  <mergeCells count="46">
    <mergeCell ref="B44:C44"/>
    <mergeCell ref="B45:C45"/>
    <mergeCell ref="E1:G1"/>
    <mergeCell ref="D41:D42"/>
    <mergeCell ref="E41:F41"/>
    <mergeCell ref="B5:D5"/>
    <mergeCell ref="B14:D14"/>
    <mergeCell ref="B37:D37"/>
    <mergeCell ref="B36:D36"/>
    <mergeCell ref="B18:D18"/>
    <mergeCell ref="B17:D17"/>
    <mergeCell ref="B6:D6"/>
    <mergeCell ref="B27:D27"/>
    <mergeCell ref="B32:D32"/>
    <mergeCell ref="B29:D29"/>
    <mergeCell ref="B34:D34"/>
    <mergeCell ref="B1:D1"/>
    <mergeCell ref="B4:D4"/>
    <mergeCell ref="B11:D11"/>
    <mergeCell ref="B13:D13"/>
    <mergeCell ref="B10:D10"/>
    <mergeCell ref="B9:D9"/>
    <mergeCell ref="B12:D12"/>
    <mergeCell ref="B7:D7"/>
    <mergeCell ref="E38:F38"/>
    <mergeCell ref="E21:F21"/>
    <mergeCell ref="B28:D28"/>
    <mergeCell ref="B31:D31"/>
    <mergeCell ref="B19:D19"/>
    <mergeCell ref="B35:D35"/>
    <mergeCell ref="B20:D20"/>
    <mergeCell ref="B30:D30"/>
    <mergeCell ref="A38:C38"/>
    <mergeCell ref="B26:D26"/>
    <mergeCell ref="A21:C21"/>
    <mergeCell ref="B23:D23"/>
    <mergeCell ref="B33:D33"/>
    <mergeCell ref="B24:D24"/>
    <mergeCell ref="G7:G10"/>
    <mergeCell ref="B25:D25"/>
    <mergeCell ref="B22:D22"/>
    <mergeCell ref="G25:G37"/>
    <mergeCell ref="B2:D2"/>
    <mergeCell ref="B15:D15"/>
    <mergeCell ref="B8:D8"/>
    <mergeCell ref="B16:D16"/>
  </mergeCells>
  <phoneticPr fontId="11" type="noConversion"/>
  <printOptions horizontalCentered="1"/>
  <pageMargins left="0.23622047244094491" right="0.27559055118110237" top="0.19685039370078741" bottom="0.19685039370078741" header="0.31496062992125984" footer="0.31496062992125984"/>
  <pageSetup paperSize="9" scale="74"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moveWithCells="1">
                  <from>
                    <xdr:col>4</xdr:col>
                    <xdr:colOff>257175</xdr:colOff>
                    <xdr:row>5</xdr:row>
                    <xdr:rowOff>85725</xdr:rowOff>
                  </from>
                  <to>
                    <xdr:col>4</xdr:col>
                    <xdr:colOff>647700</xdr:colOff>
                    <xdr:row>5</xdr:row>
                    <xdr:rowOff>314325</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6</xdr:col>
                    <xdr:colOff>238125</xdr:colOff>
                    <xdr:row>5</xdr:row>
                    <xdr:rowOff>38100</xdr:rowOff>
                  </from>
                  <to>
                    <xdr:col>6</xdr:col>
                    <xdr:colOff>800100</xdr:colOff>
                    <xdr:row>5</xdr:row>
                    <xdr:rowOff>371475</xdr:rowOff>
                  </to>
                </anchor>
              </controlPr>
            </control>
          </mc:Choice>
        </mc:AlternateContent>
        <mc:AlternateContent xmlns:mc="http://schemas.openxmlformats.org/markup-compatibility/2006">
          <mc:Choice Requires="x14">
            <control shapeId="6155" r:id="rId6" name="Check Box 11">
              <controlPr defaultSize="0" autoFill="0" autoLine="0" autoPict="0">
                <anchor moveWithCells="1">
                  <from>
                    <xdr:col>4</xdr:col>
                    <xdr:colOff>257175</xdr:colOff>
                    <xdr:row>23</xdr:row>
                    <xdr:rowOff>85725</xdr:rowOff>
                  </from>
                  <to>
                    <xdr:col>4</xdr:col>
                    <xdr:colOff>647700</xdr:colOff>
                    <xdr:row>23</xdr:row>
                    <xdr:rowOff>314325</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6</xdr:col>
                    <xdr:colOff>238125</xdr:colOff>
                    <xdr:row>23</xdr:row>
                    <xdr:rowOff>38100</xdr:rowOff>
                  </from>
                  <to>
                    <xdr:col>6</xdr:col>
                    <xdr:colOff>800100</xdr:colOff>
                    <xdr:row>23</xdr:row>
                    <xdr:rowOff>381000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U60"/>
  <sheetViews>
    <sheetView showGridLines="0" zoomScaleNormal="100" workbookViewId="0">
      <pane ySplit="1" topLeftCell="A2" activePane="bottomLeft" state="frozen"/>
      <selection pane="bottomLeft" activeCell="F2" sqref="F2"/>
    </sheetView>
  </sheetViews>
  <sheetFormatPr defaultColWidth="7.7109375" defaultRowHeight="12.75"/>
  <cols>
    <col min="1" max="1" width="9.140625" style="16" customWidth="1"/>
    <col min="2" max="2" width="27" style="15" customWidth="1"/>
    <col min="3" max="3" width="24.42578125" style="15" customWidth="1"/>
    <col min="4" max="4" width="20" style="15" customWidth="1"/>
    <col min="5" max="5" width="10.42578125" style="15" customWidth="1"/>
    <col min="6" max="6" width="10.140625" style="2" customWidth="1"/>
    <col min="7" max="7" width="13.28515625" style="2" customWidth="1"/>
    <col min="8" max="8" width="14.85546875" style="2" customWidth="1"/>
    <col min="9" max="9" width="14.140625" style="2" customWidth="1"/>
    <col min="10" max="16384" width="7.7109375" style="2"/>
  </cols>
  <sheetData>
    <row r="1" spans="1:21" ht="167.45" customHeight="1">
      <c r="A1" s="23"/>
      <c r="B1" s="481" t="s">
        <v>483</v>
      </c>
      <c r="C1" s="481"/>
      <c r="D1" s="481"/>
      <c r="E1" s="486" t="s">
        <v>39</v>
      </c>
      <c r="F1" s="486"/>
      <c r="G1" s="486"/>
      <c r="H1" s="20" t="s">
        <v>23</v>
      </c>
      <c r="I1" s="20" t="s">
        <v>24</v>
      </c>
    </row>
    <row r="2" spans="1:21" ht="69" customHeight="1">
      <c r="A2" s="222"/>
      <c r="B2" s="395" t="s">
        <v>40</v>
      </c>
      <c r="C2" s="284"/>
      <c r="D2" s="284"/>
      <c r="E2" s="228"/>
      <c r="F2" s="221"/>
      <c r="G2" s="221"/>
      <c r="H2" s="221"/>
      <c r="I2" s="221"/>
      <c r="J2" s="221"/>
      <c r="K2" s="221"/>
    </row>
    <row r="3" spans="1:21" ht="20.25">
      <c r="B3" s="226"/>
      <c r="C3" s="227"/>
      <c r="D3" s="227"/>
      <c r="E3" s="221"/>
      <c r="F3" s="221"/>
      <c r="G3" s="221"/>
      <c r="H3" s="221"/>
      <c r="I3" s="221"/>
      <c r="J3" s="221"/>
      <c r="K3" s="221"/>
    </row>
    <row r="4" spans="1:21" ht="30" customHeight="1">
      <c r="A4" s="248" t="s">
        <v>484</v>
      </c>
      <c r="B4" s="458" t="s">
        <v>485</v>
      </c>
      <c r="C4" s="458"/>
      <c r="D4" s="458"/>
      <c r="E4" s="249"/>
      <c r="F4" s="249"/>
      <c r="G4" s="249"/>
      <c r="H4" s="249"/>
      <c r="I4" s="80"/>
    </row>
    <row r="5" spans="1:21" s="121" customFormat="1" ht="30" customHeight="1">
      <c r="A5" s="63"/>
      <c r="B5" s="444" t="s">
        <v>486</v>
      </c>
      <c r="C5" s="445"/>
      <c r="D5" s="446"/>
      <c r="E5" s="90" t="s">
        <v>44</v>
      </c>
      <c r="F5" s="90" t="s">
        <v>45</v>
      </c>
      <c r="G5" s="127"/>
      <c r="H5" s="106"/>
      <c r="I5" s="106"/>
      <c r="J5" s="2"/>
      <c r="K5" s="2"/>
      <c r="L5" s="2"/>
      <c r="M5" s="2"/>
      <c r="N5" s="2"/>
      <c r="O5" s="2"/>
      <c r="P5" s="2"/>
      <c r="Q5" s="2"/>
      <c r="R5" s="2"/>
      <c r="S5" s="2"/>
      <c r="T5" s="2"/>
      <c r="U5" s="2"/>
    </row>
    <row r="6" spans="1:21" ht="30" customHeight="1">
      <c r="A6" s="56" t="s">
        <v>487</v>
      </c>
      <c r="B6" s="313" t="s">
        <v>488</v>
      </c>
      <c r="C6" s="428"/>
      <c r="D6" s="428"/>
      <c r="E6" s="43">
        <v>20</v>
      </c>
      <c r="F6" s="37">
        <v>0</v>
      </c>
      <c r="G6" s="8"/>
      <c r="H6" s="8"/>
      <c r="I6" s="8"/>
    </row>
    <row r="7" spans="1:21" ht="30" customHeight="1">
      <c r="A7" s="56" t="s">
        <v>489</v>
      </c>
      <c r="B7" s="310" t="s">
        <v>490</v>
      </c>
      <c r="C7" s="311"/>
      <c r="D7" s="311"/>
      <c r="E7" s="43">
        <v>20</v>
      </c>
      <c r="F7" s="37">
        <v>0</v>
      </c>
      <c r="G7" s="13"/>
      <c r="H7" s="13"/>
      <c r="I7" s="13"/>
    </row>
    <row r="8" spans="1:21" ht="30" customHeight="1">
      <c r="A8" s="56" t="s">
        <v>491</v>
      </c>
      <c r="B8" s="310" t="s">
        <v>492</v>
      </c>
      <c r="C8" s="311"/>
      <c r="D8" s="312"/>
      <c r="E8" s="43">
        <v>20</v>
      </c>
      <c r="F8" s="37">
        <v>0</v>
      </c>
      <c r="G8" s="13"/>
      <c r="H8" s="13"/>
      <c r="I8" s="13"/>
    </row>
    <row r="9" spans="1:21" ht="30" customHeight="1">
      <c r="A9" s="342"/>
      <c r="B9" s="342"/>
      <c r="C9" s="289"/>
      <c r="D9" s="55" t="s">
        <v>57</v>
      </c>
      <c r="E9" s="468">
        <f>SUM(E6,E7,E8)</f>
        <v>60</v>
      </c>
      <c r="F9" s="469"/>
      <c r="G9" s="105"/>
      <c r="H9" s="5">
        <f>SUM(H6,H7,H8)</f>
        <v>0</v>
      </c>
      <c r="I9" s="5">
        <f>SUM(I6,I7,I8)</f>
        <v>0</v>
      </c>
    </row>
    <row r="10" spans="1:21" ht="34.700000000000003" customHeight="1">
      <c r="A10" s="63"/>
      <c r="B10" s="444" t="s">
        <v>493</v>
      </c>
      <c r="C10" s="445"/>
      <c r="D10" s="446"/>
      <c r="E10" s="90" t="s">
        <v>44</v>
      </c>
      <c r="F10" s="90" t="s">
        <v>45</v>
      </c>
      <c r="G10" s="106"/>
      <c r="H10" s="106"/>
      <c r="I10" s="106"/>
    </row>
    <row r="11" spans="1:21" ht="33.950000000000003" customHeight="1">
      <c r="A11" s="56" t="s">
        <v>494</v>
      </c>
      <c r="B11" s="313" t="s">
        <v>495</v>
      </c>
      <c r="C11" s="428"/>
      <c r="D11" s="428"/>
      <c r="E11" s="43">
        <v>20</v>
      </c>
      <c r="F11" s="39">
        <v>0</v>
      </c>
      <c r="G11" s="5"/>
      <c r="H11" s="5"/>
      <c r="I11" s="5"/>
    </row>
    <row r="12" spans="1:21" ht="39.950000000000003" customHeight="1">
      <c r="A12" s="56" t="s">
        <v>496</v>
      </c>
      <c r="B12" s="313" t="s">
        <v>497</v>
      </c>
      <c r="C12" s="314"/>
      <c r="D12" s="315"/>
      <c r="E12" s="43">
        <v>10</v>
      </c>
      <c r="F12" s="39">
        <v>0</v>
      </c>
      <c r="G12" s="5"/>
      <c r="H12" s="5"/>
      <c r="I12" s="5"/>
    </row>
    <row r="13" spans="1:21" ht="39.950000000000003" customHeight="1">
      <c r="A13" s="56" t="s">
        <v>498</v>
      </c>
      <c r="B13" s="313" t="s">
        <v>499</v>
      </c>
      <c r="C13" s="314"/>
      <c r="D13" s="315"/>
      <c r="E13" s="43">
        <v>10</v>
      </c>
      <c r="F13" s="39">
        <v>0</v>
      </c>
      <c r="G13" s="5"/>
      <c r="H13" s="5"/>
      <c r="I13" s="5"/>
    </row>
    <row r="14" spans="1:21" ht="39.950000000000003" customHeight="1">
      <c r="A14" s="56" t="s">
        <v>500</v>
      </c>
      <c r="B14" s="313" t="s">
        <v>501</v>
      </c>
      <c r="C14" s="314"/>
      <c r="D14" s="315"/>
      <c r="E14" s="43">
        <v>10</v>
      </c>
      <c r="F14" s="39">
        <v>0</v>
      </c>
      <c r="G14" s="5"/>
      <c r="H14" s="5"/>
      <c r="I14" s="5"/>
    </row>
    <row r="15" spans="1:21" ht="39.950000000000003" customHeight="1">
      <c r="A15" s="56" t="s">
        <v>502</v>
      </c>
      <c r="B15" s="313" t="s">
        <v>503</v>
      </c>
      <c r="C15" s="314"/>
      <c r="D15" s="315"/>
      <c r="E15" s="43">
        <v>10</v>
      </c>
      <c r="F15" s="39">
        <v>0</v>
      </c>
      <c r="G15" s="5"/>
      <c r="H15" s="5"/>
      <c r="I15" s="5"/>
    </row>
    <row r="16" spans="1:21" ht="39.950000000000003" customHeight="1">
      <c r="A16" s="56" t="s">
        <v>504</v>
      </c>
      <c r="B16" s="313" t="s">
        <v>505</v>
      </c>
      <c r="C16" s="314"/>
      <c r="D16" s="315"/>
      <c r="E16" s="43">
        <v>10</v>
      </c>
      <c r="F16" s="39">
        <v>0</v>
      </c>
      <c r="G16" s="5"/>
      <c r="H16" s="5"/>
      <c r="I16" s="5"/>
    </row>
    <row r="17" spans="1:9" ht="30" customHeight="1">
      <c r="A17" s="56"/>
      <c r="B17" s="82"/>
      <c r="C17" s="81"/>
      <c r="D17" s="5" t="s">
        <v>57</v>
      </c>
      <c r="E17" s="140"/>
      <c r="F17" s="140">
        <f>SUM(E11,E12,E13,E14,E15,E16)</f>
        <v>70</v>
      </c>
      <c r="G17" s="103"/>
      <c r="H17" s="5">
        <f>SUM(H11,H12,H13,H14,H15,H16)</f>
        <v>0</v>
      </c>
      <c r="I17" s="5">
        <f>SUM(I11,I12,I13,I14,I15,I16)</f>
        <v>0</v>
      </c>
    </row>
    <row r="18" spans="1:9" ht="30" customHeight="1">
      <c r="A18" s="63"/>
      <c r="B18" s="444" t="s">
        <v>506</v>
      </c>
      <c r="C18" s="445"/>
      <c r="D18" s="446"/>
      <c r="E18" s="90" t="s">
        <v>44</v>
      </c>
      <c r="F18" s="90" t="s">
        <v>45</v>
      </c>
      <c r="G18" s="106"/>
      <c r="H18" s="106"/>
      <c r="I18" s="106"/>
    </row>
    <row r="19" spans="1:9" ht="30" customHeight="1">
      <c r="A19" s="56" t="s">
        <v>507</v>
      </c>
      <c r="B19" s="306" t="s">
        <v>508</v>
      </c>
      <c r="C19" s="307"/>
      <c r="D19" s="308"/>
      <c r="E19" s="39">
        <v>10</v>
      </c>
      <c r="F19" s="39">
        <v>0</v>
      </c>
      <c r="G19" s="5"/>
      <c r="H19" s="5"/>
      <c r="I19" s="5"/>
    </row>
    <row r="20" spans="1:9" ht="45" customHeight="1">
      <c r="A20" s="56" t="s">
        <v>509</v>
      </c>
      <c r="B20" s="313" t="s">
        <v>510</v>
      </c>
      <c r="C20" s="314"/>
      <c r="D20" s="315"/>
      <c r="E20" s="39">
        <v>10</v>
      </c>
      <c r="F20" s="39">
        <v>0</v>
      </c>
      <c r="G20" s="5"/>
      <c r="H20" s="5"/>
      <c r="I20" s="5"/>
    </row>
    <row r="21" spans="1:9" ht="42" customHeight="1">
      <c r="A21" s="56" t="s">
        <v>511</v>
      </c>
      <c r="B21" s="313" t="s">
        <v>512</v>
      </c>
      <c r="C21" s="314"/>
      <c r="D21" s="315"/>
      <c r="E21" s="39">
        <v>10</v>
      </c>
      <c r="F21" s="39">
        <v>0</v>
      </c>
      <c r="G21" s="5"/>
      <c r="H21" s="5"/>
      <c r="I21" s="5"/>
    </row>
    <row r="22" spans="1:9" ht="41.1" customHeight="1">
      <c r="A22" s="56" t="s">
        <v>513</v>
      </c>
      <c r="B22" s="329" t="s">
        <v>514</v>
      </c>
      <c r="C22" s="329"/>
      <c r="D22" s="329"/>
      <c r="E22" s="39">
        <v>10</v>
      </c>
      <c r="F22" s="39">
        <v>0</v>
      </c>
      <c r="G22" s="5"/>
      <c r="H22" s="5"/>
      <c r="I22" s="5"/>
    </row>
    <row r="23" spans="1:9" ht="30" customHeight="1">
      <c r="A23" s="56"/>
      <c r="B23" s="484"/>
      <c r="C23" s="485"/>
      <c r="D23" s="55" t="s">
        <v>57</v>
      </c>
      <c r="E23" s="448">
        <f>SUM(E19,E20,E21,E22)</f>
        <v>40</v>
      </c>
      <c r="F23" s="448"/>
      <c r="G23" s="61"/>
      <c r="H23" s="5">
        <f>SUM(H19,H20,H21,H22)</f>
        <v>0</v>
      </c>
      <c r="I23" s="5">
        <f>SUM(I19,I20,I21,I22)</f>
        <v>0</v>
      </c>
    </row>
    <row r="24" spans="1:9" ht="30" customHeight="1">
      <c r="A24" s="63"/>
      <c r="B24" s="444" t="s">
        <v>515</v>
      </c>
      <c r="C24" s="445"/>
      <c r="D24" s="446"/>
      <c r="E24" s="90" t="s">
        <v>44</v>
      </c>
      <c r="F24" s="90" t="s">
        <v>45</v>
      </c>
      <c r="G24" s="106"/>
      <c r="H24" s="106"/>
      <c r="I24" s="106"/>
    </row>
    <row r="25" spans="1:9" ht="30" customHeight="1">
      <c r="A25" s="56" t="s">
        <v>516</v>
      </c>
      <c r="B25" s="313" t="s">
        <v>517</v>
      </c>
      <c r="C25" s="428"/>
      <c r="D25" s="428"/>
      <c r="E25" s="36">
        <v>20</v>
      </c>
      <c r="F25" s="36">
        <v>0</v>
      </c>
      <c r="G25" s="8"/>
      <c r="H25" s="32"/>
      <c r="I25" s="32"/>
    </row>
    <row r="26" spans="1:9" ht="30" customHeight="1">
      <c r="A26" s="56" t="s">
        <v>518</v>
      </c>
      <c r="B26" s="313" t="s">
        <v>519</v>
      </c>
      <c r="C26" s="314"/>
      <c r="D26" s="315"/>
      <c r="E26" s="37">
        <v>10</v>
      </c>
      <c r="F26" s="37">
        <v>0</v>
      </c>
      <c r="G26" s="8"/>
      <c r="H26" s="245"/>
      <c r="I26" s="245"/>
    </row>
    <row r="27" spans="1:9" ht="30" customHeight="1">
      <c r="A27" s="85"/>
      <c r="B27" s="82"/>
      <c r="C27" s="83"/>
      <c r="D27" s="55" t="s">
        <v>57</v>
      </c>
      <c r="E27" s="482">
        <f>SUM(E25,E26)</f>
        <v>30</v>
      </c>
      <c r="F27" s="483"/>
      <c r="G27" s="117"/>
      <c r="H27" s="246">
        <f>H25+H26</f>
        <v>0</v>
      </c>
      <c r="I27" s="195">
        <f>I25+I26</f>
        <v>0</v>
      </c>
    </row>
    <row r="28" spans="1:9" ht="30" customHeight="1">
      <c r="A28" s="73" t="s">
        <v>520</v>
      </c>
      <c r="B28" s="491" t="s">
        <v>521</v>
      </c>
      <c r="C28" s="492"/>
      <c r="D28" s="493"/>
      <c r="E28" s="74"/>
      <c r="F28" s="74"/>
      <c r="G28" s="74"/>
      <c r="H28" s="74"/>
      <c r="I28" s="74"/>
    </row>
    <row r="29" spans="1:9" ht="30" customHeight="1">
      <c r="A29" s="63"/>
      <c r="B29" s="444" t="s">
        <v>522</v>
      </c>
      <c r="C29" s="445"/>
      <c r="D29" s="446"/>
      <c r="E29" s="90" t="s">
        <v>44</v>
      </c>
      <c r="F29" s="90" t="s">
        <v>45</v>
      </c>
      <c r="G29" s="137" t="s">
        <v>344</v>
      </c>
      <c r="H29" s="106"/>
      <c r="I29" s="106"/>
    </row>
    <row r="30" spans="1:9" ht="30" customHeight="1">
      <c r="A30" s="56" t="s">
        <v>523</v>
      </c>
      <c r="B30" s="313" t="s">
        <v>524</v>
      </c>
      <c r="C30" s="428"/>
      <c r="D30" s="428"/>
      <c r="E30" s="100"/>
      <c r="F30" s="100"/>
      <c r="G30" s="37"/>
      <c r="H30" s="149"/>
      <c r="I30" s="149"/>
    </row>
    <row r="31" spans="1:9" ht="30" customHeight="1">
      <c r="A31" s="56" t="s">
        <v>525</v>
      </c>
      <c r="B31" s="488" t="s">
        <v>526</v>
      </c>
      <c r="C31" s="489"/>
      <c r="D31" s="490"/>
      <c r="E31" s="43">
        <v>10</v>
      </c>
      <c r="F31" s="100">
        <v>0</v>
      </c>
      <c r="G31" s="472"/>
      <c r="H31" s="149"/>
      <c r="I31" s="149"/>
    </row>
    <row r="32" spans="1:9" ht="30" customHeight="1">
      <c r="A32" s="56" t="s">
        <v>527</v>
      </c>
      <c r="B32" s="313" t="s">
        <v>528</v>
      </c>
      <c r="C32" s="428"/>
      <c r="D32" s="428"/>
      <c r="E32" s="43">
        <v>20</v>
      </c>
      <c r="F32" s="100">
        <v>0</v>
      </c>
      <c r="G32" s="473"/>
      <c r="H32" s="11"/>
      <c r="I32" s="11"/>
    </row>
    <row r="33" spans="1:9" ht="30" customHeight="1">
      <c r="A33" s="56" t="s">
        <v>529</v>
      </c>
      <c r="B33" s="313" t="s">
        <v>530</v>
      </c>
      <c r="C33" s="428"/>
      <c r="D33" s="428"/>
      <c r="E33" s="43">
        <v>20</v>
      </c>
      <c r="F33" s="100">
        <v>0</v>
      </c>
      <c r="G33" s="473"/>
      <c r="H33" s="11"/>
      <c r="I33" s="11"/>
    </row>
    <row r="34" spans="1:9" ht="30" customHeight="1">
      <c r="A34" s="56" t="s">
        <v>531</v>
      </c>
      <c r="B34" s="313" t="s">
        <v>532</v>
      </c>
      <c r="C34" s="314"/>
      <c r="D34" s="315"/>
      <c r="E34" s="43">
        <v>20</v>
      </c>
      <c r="F34" s="100">
        <v>0</v>
      </c>
      <c r="G34" s="473"/>
      <c r="H34" s="84"/>
      <c r="I34" s="84"/>
    </row>
    <row r="35" spans="1:9" ht="28.7" customHeight="1">
      <c r="A35" s="56" t="s">
        <v>533</v>
      </c>
      <c r="B35" s="313" t="s">
        <v>534</v>
      </c>
      <c r="C35" s="314"/>
      <c r="D35" s="315"/>
      <c r="E35" s="43">
        <v>10</v>
      </c>
      <c r="F35" s="100">
        <v>0</v>
      </c>
      <c r="G35" s="475"/>
      <c r="H35" s="48"/>
      <c r="I35" s="48"/>
    </row>
    <row r="36" spans="1:9" ht="33.950000000000003" customHeight="1">
      <c r="A36" s="320"/>
      <c r="B36" s="320"/>
      <c r="C36" s="321"/>
      <c r="D36" s="41" t="s">
        <v>57</v>
      </c>
      <c r="E36" s="448">
        <f>E31+E32+E33+E34+E35</f>
        <v>80</v>
      </c>
      <c r="F36" s="448"/>
      <c r="G36" s="103">
        <v>0</v>
      </c>
      <c r="H36" s="5">
        <f>H30+H31+H32+H33+H34+H35</f>
        <v>0</v>
      </c>
      <c r="I36" s="5">
        <f>I30+I31+I32+I33+I34+I35</f>
        <v>0</v>
      </c>
    </row>
    <row r="37" spans="1:9" ht="39.950000000000003" customHeight="1">
      <c r="A37" s="63"/>
      <c r="B37" s="444" t="s">
        <v>493</v>
      </c>
      <c r="C37" s="445"/>
      <c r="D37" s="446"/>
      <c r="E37" s="90" t="s">
        <v>44</v>
      </c>
      <c r="F37" s="90" t="s">
        <v>45</v>
      </c>
      <c r="G37" s="137"/>
      <c r="H37" s="106"/>
      <c r="I37" s="106"/>
    </row>
    <row r="38" spans="1:9" ht="39.950000000000003" customHeight="1">
      <c r="A38" s="56" t="s">
        <v>535</v>
      </c>
      <c r="B38" s="313" t="s">
        <v>536</v>
      </c>
      <c r="C38" s="428"/>
      <c r="D38" s="428"/>
      <c r="E38" s="37">
        <v>20</v>
      </c>
      <c r="F38" s="37">
        <v>0</v>
      </c>
      <c r="G38" s="472"/>
      <c r="H38" s="11"/>
      <c r="I38" s="11"/>
    </row>
    <row r="39" spans="1:9" ht="39.950000000000003" customHeight="1">
      <c r="A39" s="56" t="s">
        <v>537</v>
      </c>
      <c r="B39" s="313" t="s">
        <v>538</v>
      </c>
      <c r="C39" s="314"/>
      <c r="D39" s="315"/>
      <c r="E39" s="36">
        <v>10</v>
      </c>
      <c r="F39" s="37">
        <v>0</v>
      </c>
      <c r="G39" s="473"/>
      <c r="H39" s="5"/>
      <c r="I39" s="5"/>
    </row>
    <row r="40" spans="1:9" ht="30" customHeight="1">
      <c r="A40" s="56" t="s">
        <v>539</v>
      </c>
      <c r="B40" s="313" t="s">
        <v>540</v>
      </c>
      <c r="C40" s="314"/>
      <c r="D40" s="315"/>
      <c r="E40" s="36">
        <v>10</v>
      </c>
      <c r="F40" s="37">
        <v>0</v>
      </c>
      <c r="G40" s="475"/>
      <c r="H40" s="5"/>
      <c r="I40" s="5"/>
    </row>
    <row r="41" spans="1:9" ht="30" customHeight="1">
      <c r="A41" s="56"/>
      <c r="B41" s="82"/>
      <c r="C41" s="81"/>
      <c r="D41" s="41" t="s">
        <v>57</v>
      </c>
      <c r="E41" s="468">
        <f>SUM(E38,E39,E40)</f>
        <v>40</v>
      </c>
      <c r="F41" s="469"/>
      <c r="G41" s="103">
        <v>0</v>
      </c>
      <c r="H41" s="5">
        <f>SUM(H38,H39,H40)</f>
        <v>0</v>
      </c>
      <c r="I41" s="5">
        <f>SUM(I38,I39,I40)</f>
        <v>0</v>
      </c>
    </row>
    <row r="42" spans="1:9" ht="30" customHeight="1">
      <c r="A42" s="63"/>
      <c r="B42" s="444" t="s">
        <v>541</v>
      </c>
      <c r="C42" s="445"/>
      <c r="D42" s="446"/>
      <c r="E42" s="90" t="s">
        <v>44</v>
      </c>
      <c r="F42" s="90" t="s">
        <v>45</v>
      </c>
      <c r="G42" s="137"/>
      <c r="H42" s="106"/>
      <c r="I42" s="106"/>
    </row>
    <row r="43" spans="1:9" ht="30" customHeight="1">
      <c r="A43" s="56" t="s">
        <v>542</v>
      </c>
      <c r="B43" s="313" t="s">
        <v>543</v>
      </c>
      <c r="C43" s="314"/>
      <c r="D43" s="315"/>
      <c r="E43" s="36">
        <v>10</v>
      </c>
      <c r="F43" s="36">
        <v>0</v>
      </c>
      <c r="G43" s="472"/>
      <c r="H43" s="32"/>
      <c r="I43" s="32"/>
    </row>
    <row r="44" spans="1:9" ht="36.950000000000003" customHeight="1">
      <c r="A44" s="56" t="s">
        <v>544</v>
      </c>
      <c r="B44" s="313" t="s">
        <v>545</v>
      </c>
      <c r="C44" s="428"/>
      <c r="D44" s="428"/>
      <c r="E44" s="36">
        <v>10</v>
      </c>
      <c r="F44" s="36">
        <v>0</v>
      </c>
      <c r="G44" s="473"/>
      <c r="H44" s="32"/>
      <c r="I44" s="32"/>
    </row>
    <row r="45" spans="1:9" ht="30" customHeight="1">
      <c r="A45" s="56" t="s">
        <v>546</v>
      </c>
      <c r="B45" s="313" t="s">
        <v>547</v>
      </c>
      <c r="C45" s="314"/>
      <c r="D45" s="315"/>
      <c r="E45" s="36">
        <v>20</v>
      </c>
      <c r="F45" s="36">
        <v>0</v>
      </c>
      <c r="G45" s="475"/>
      <c r="H45" s="32"/>
      <c r="I45" s="32"/>
    </row>
    <row r="46" spans="1:9" ht="30" customHeight="1">
      <c r="A46" s="56"/>
      <c r="B46" s="82"/>
      <c r="C46" s="83"/>
      <c r="D46" s="41" t="s">
        <v>57</v>
      </c>
      <c r="E46" s="480">
        <f>SUM(E43,E44,E45)</f>
        <v>40</v>
      </c>
      <c r="F46" s="480"/>
      <c r="G46" s="103">
        <v>0</v>
      </c>
      <c r="H46" s="201">
        <f>H43+H44+H45</f>
        <v>0</v>
      </c>
      <c r="I46" s="247">
        <f>I43+I44+I45</f>
        <v>0</v>
      </c>
    </row>
    <row r="47" spans="1:9" ht="30" customHeight="1">
      <c r="A47" s="63"/>
      <c r="B47" s="444" t="s">
        <v>548</v>
      </c>
      <c r="C47" s="445"/>
      <c r="D47" s="446"/>
      <c r="E47" s="90" t="s">
        <v>44</v>
      </c>
      <c r="F47" s="90" t="s">
        <v>45</v>
      </c>
      <c r="G47" s="137"/>
      <c r="H47" s="106"/>
      <c r="I47" s="106"/>
    </row>
    <row r="48" spans="1:9" ht="30" customHeight="1">
      <c r="A48" s="56" t="s">
        <v>549</v>
      </c>
      <c r="B48" s="310" t="s">
        <v>550</v>
      </c>
      <c r="C48" s="455"/>
      <c r="D48" s="455"/>
      <c r="E48" s="36">
        <v>20</v>
      </c>
      <c r="F48" s="36">
        <v>0</v>
      </c>
      <c r="G48" s="472"/>
      <c r="H48" s="8"/>
      <c r="I48" s="8"/>
    </row>
    <row r="49" spans="1:9" ht="25.7" customHeight="1">
      <c r="A49" s="56" t="s">
        <v>551</v>
      </c>
      <c r="B49" s="313" t="s">
        <v>552</v>
      </c>
      <c r="C49" s="428"/>
      <c r="D49" s="428"/>
      <c r="E49" s="36">
        <v>20</v>
      </c>
      <c r="F49" s="36">
        <v>0</v>
      </c>
      <c r="G49" s="473"/>
      <c r="H49" s="8"/>
      <c r="I49" s="8"/>
    </row>
    <row r="50" spans="1:9" ht="30" customHeight="1">
      <c r="A50" s="56" t="s">
        <v>553</v>
      </c>
      <c r="B50" s="313" t="s">
        <v>554</v>
      </c>
      <c r="C50" s="428"/>
      <c r="D50" s="428"/>
      <c r="E50" s="36">
        <v>10</v>
      </c>
      <c r="F50" s="36">
        <v>0</v>
      </c>
      <c r="G50" s="473"/>
      <c r="H50" s="8"/>
      <c r="I50" s="8"/>
    </row>
    <row r="51" spans="1:9" ht="33.950000000000003" customHeight="1">
      <c r="A51" s="56" t="s">
        <v>555</v>
      </c>
      <c r="B51" s="325" t="s">
        <v>556</v>
      </c>
      <c r="C51" s="304"/>
      <c r="D51" s="305"/>
      <c r="E51" s="36">
        <v>10</v>
      </c>
      <c r="F51" s="36">
        <v>0</v>
      </c>
      <c r="G51" s="473"/>
      <c r="H51" s="8"/>
      <c r="I51" s="8"/>
    </row>
    <row r="52" spans="1:9" ht="31.7" customHeight="1">
      <c r="A52" s="56" t="s">
        <v>557</v>
      </c>
      <c r="B52" s="310" t="s">
        <v>558</v>
      </c>
      <c r="C52" s="311"/>
      <c r="D52" s="312"/>
      <c r="E52" s="36">
        <v>10</v>
      </c>
      <c r="F52" s="36">
        <v>0</v>
      </c>
      <c r="G52" s="473"/>
      <c r="H52" s="8"/>
      <c r="I52" s="8"/>
    </row>
    <row r="53" spans="1:9" ht="31.7" customHeight="1">
      <c r="A53" s="56" t="s">
        <v>559</v>
      </c>
      <c r="B53" s="461" t="s">
        <v>560</v>
      </c>
      <c r="C53" s="462"/>
      <c r="D53" s="463"/>
      <c r="E53" s="36">
        <v>10</v>
      </c>
      <c r="F53" s="36">
        <v>0</v>
      </c>
      <c r="G53" s="475"/>
      <c r="H53" s="8"/>
      <c r="I53" s="8"/>
    </row>
    <row r="54" spans="1:9" ht="26.1" customHeight="1">
      <c r="A54" s="320"/>
      <c r="B54" s="320"/>
      <c r="C54" s="321"/>
      <c r="D54" s="41" t="s">
        <v>57</v>
      </c>
      <c r="E54" s="468">
        <f>SUM(E48,E49,E50,E51,E52,E53)</f>
        <v>80</v>
      </c>
      <c r="F54" s="469"/>
      <c r="G54" s="103">
        <v>0</v>
      </c>
      <c r="H54" s="5">
        <f>SUM(H48,H49,H50,H51,H52,H53)</f>
        <v>0</v>
      </c>
      <c r="I54" s="5">
        <f>SUM(I48,I49,I50,I51,I52,I53)</f>
        <v>0</v>
      </c>
    </row>
    <row r="55" spans="1:9">
      <c r="B55" s="14"/>
      <c r="C55" s="14"/>
      <c r="D55" s="14"/>
      <c r="E55" s="14"/>
    </row>
    <row r="57" spans="1:9" ht="47.25">
      <c r="D57" s="478" t="s">
        <v>561</v>
      </c>
      <c r="E57" s="487" t="s">
        <v>255</v>
      </c>
      <c r="F57" s="453"/>
      <c r="G57" s="19" t="s">
        <v>355</v>
      </c>
      <c r="H57" s="19" t="s">
        <v>23</v>
      </c>
      <c r="I57" s="19" t="s">
        <v>24</v>
      </c>
    </row>
    <row r="58" spans="1:9" ht="18" customHeight="1">
      <c r="D58" s="479"/>
      <c r="E58" s="251"/>
      <c r="F58" s="252">
        <f>E54+E46+E41+E36+E27+E23+F17+E9</f>
        <v>440</v>
      </c>
      <c r="G58" s="105">
        <f>E9+F17+E23+E27</f>
        <v>200</v>
      </c>
      <c r="H58" s="44">
        <f>H9+H17+H23+H27+H36+H41+H46+H54</f>
        <v>0</v>
      </c>
      <c r="I58" s="44">
        <f>I9+I17+I23+I27+I36+I41+I46+I54</f>
        <v>0</v>
      </c>
    </row>
    <row r="59" spans="1:9" ht="18" customHeight="1"/>
    <row r="60" spans="1:9" ht="39" customHeight="1">
      <c r="B60" s="284" t="s">
        <v>356</v>
      </c>
      <c r="C60" s="284"/>
    </row>
  </sheetData>
  <sheetProtection selectLockedCells="1"/>
  <mergeCells count="64">
    <mergeCell ref="E57:F57"/>
    <mergeCell ref="D57:D58"/>
    <mergeCell ref="B31:D31"/>
    <mergeCell ref="B2:D2"/>
    <mergeCell ref="B60:C60"/>
    <mergeCell ref="B30:D30"/>
    <mergeCell ref="B48:D48"/>
    <mergeCell ref="B43:D43"/>
    <mergeCell ref="B38:D38"/>
    <mergeCell ref="B45:D45"/>
    <mergeCell ref="B34:D34"/>
    <mergeCell ref="B39:D39"/>
    <mergeCell ref="B40:D40"/>
    <mergeCell ref="B12:D12"/>
    <mergeCell ref="A36:C36"/>
    <mergeCell ref="B28:D28"/>
    <mergeCell ref="B6:D6"/>
    <mergeCell ref="E23:F23"/>
    <mergeCell ref="B7:D7"/>
    <mergeCell ref="B19:D19"/>
    <mergeCell ref="B11:D11"/>
    <mergeCell ref="B8:D8"/>
    <mergeCell ref="B14:D14"/>
    <mergeCell ref="B22:D22"/>
    <mergeCell ref="B16:D16"/>
    <mergeCell ref="B15:D15"/>
    <mergeCell ref="A9:C9"/>
    <mergeCell ref="B13:D13"/>
    <mergeCell ref="B20:D20"/>
    <mergeCell ref="B1:D1"/>
    <mergeCell ref="B25:D25"/>
    <mergeCell ref="E27:F27"/>
    <mergeCell ref="E41:F41"/>
    <mergeCell ref="B23:C23"/>
    <mergeCell ref="B4:D4"/>
    <mergeCell ref="B35:D35"/>
    <mergeCell ref="B21:D21"/>
    <mergeCell ref="E36:F36"/>
    <mergeCell ref="B32:D32"/>
    <mergeCell ref="E9:F9"/>
    <mergeCell ref="B18:D18"/>
    <mergeCell ref="E1:G1"/>
    <mergeCell ref="B5:D5"/>
    <mergeCell ref="B10:D10"/>
    <mergeCell ref="B24:D24"/>
    <mergeCell ref="B29:D29"/>
    <mergeCell ref="B26:D26"/>
    <mergeCell ref="G38:G40"/>
    <mergeCell ref="G31:G35"/>
    <mergeCell ref="G43:G45"/>
    <mergeCell ref="B33:D33"/>
    <mergeCell ref="B44:D44"/>
    <mergeCell ref="B37:D37"/>
    <mergeCell ref="G48:G53"/>
    <mergeCell ref="A54:C54"/>
    <mergeCell ref="B42:D42"/>
    <mergeCell ref="B47:D47"/>
    <mergeCell ref="E54:F54"/>
    <mergeCell ref="E46:F46"/>
    <mergeCell ref="B50:D50"/>
    <mergeCell ref="B53:D53"/>
    <mergeCell ref="B52:D52"/>
    <mergeCell ref="B51:D51"/>
    <mergeCell ref="B49:D49"/>
  </mergeCells>
  <phoneticPr fontId="11" type="noConversion"/>
  <printOptions horizontalCentered="1"/>
  <pageMargins left="0.23622047244094491" right="0.27559055118110237" top="0.19685039370078741" bottom="0.19685039370078741" header="0.31496062992125984" footer="0.31496062992125984"/>
  <pageSetup paperSize="9" scale="6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81" r:id="rId4" name="Check Box 13">
              <controlPr defaultSize="0" autoFill="0" autoLine="0" autoPict="0">
                <anchor moveWithCells="1">
                  <from>
                    <xdr:col>4</xdr:col>
                    <xdr:colOff>257175</xdr:colOff>
                    <xdr:row>29</xdr:row>
                    <xdr:rowOff>85725</xdr:rowOff>
                  </from>
                  <to>
                    <xdr:col>4</xdr:col>
                    <xdr:colOff>647700</xdr:colOff>
                    <xdr:row>29</xdr:row>
                    <xdr:rowOff>314325</xdr:rowOff>
                  </to>
                </anchor>
              </controlPr>
            </control>
          </mc:Choice>
        </mc:AlternateContent>
        <mc:AlternateContent xmlns:mc="http://schemas.openxmlformats.org/markup-compatibility/2006">
          <mc:Choice Requires="x14">
            <control shapeId="7182" r:id="rId5" name="Check Box 14">
              <controlPr defaultSize="0" autoFill="0" autoLine="0" autoPict="0">
                <anchor moveWithCells="1">
                  <from>
                    <xdr:col>6</xdr:col>
                    <xdr:colOff>238125</xdr:colOff>
                    <xdr:row>29</xdr:row>
                    <xdr:rowOff>38100</xdr:rowOff>
                  </from>
                  <to>
                    <xdr:col>6</xdr:col>
                    <xdr:colOff>800100</xdr:colOff>
                    <xdr:row>30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22"/>
  <sheetViews>
    <sheetView showGridLines="0" zoomScaleNormal="100" workbookViewId="0">
      <pane ySplit="1" topLeftCell="A2" activePane="bottomLeft" state="frozen"/>
      <selection pane="bottomLeft" activeCell="A3" sqref="A3"/>
    </sheetView>
  </sheetViews>
  <sheetFormatPr defaultColWidth="7.7109375" defaultRowHeight="12.75"/>
  <cols>
    <col min="1" max="1" width="6.140625" style="16" customWidth="1"/>
    <col min="2" max="2" width="27" style="15" customWidth="1"/>
    <col min="3" max="3" width="24.42578125" style="15" customWidth="1"/>
    <col min="4" max="4" width="19.42578125" style="15" customWidth="1"/>
    <col min="5" max="5" width="8.140625" style="15" customWidth="1"/>
    <col min="6" max="6" width="8.140625" style="2" customWidth="1"/>
    <col min="7" max="7" width="12.7109375" style="2" customWidth="1"/>
    <col min="8" max="9" width="14.140625" style="2" customWidth="1"/>
    <col min="10" max="16384" width="7.7109375" style="2"/>
  </cols>
  <sheetData>
    <row r="1" spans="1:11" ht="63.75" customHeight="1">
      <c r="A1" s="222"/>
      <c r="B1" s="481" t="s">
        <v>562</v>
      </c>
      <c r="C1" s="481"/>
      <c r="D1" s="481"/>
      <c r="E1" s="486" t="s">
        <v>39</v>
      </c>
      <c r="F1" s="486"/>
      <c r="G1" s="20"/>
      <c r="H1" s="20" t="s">
        <v>23</v>
      </c>
      <c r="I1" s="20" t="s">
        <v>24</v>
      </c>
    </row>
    <row r="2" spans="1:11" ht="72.95" customHeight="1">
      <c r="A2" s="222"/>
      <c r="B2" s="395" t="s">
        <v>40</v>
      </c>
      <c r="C2" s="284"/>
      <c r="D2" s="284"/>
      <c r="E2" s="228"/>
      <c r="F2" s="221"/>
      <c r="G2" s="221"/>
      <c r="H2" s="221"/>
      <c r="I2" s="221"/>
      <c r="J2" s="221"/>
      <c r="K2" s="221"/>
    </row>
    <row r="3" spans="1:11" ht="20.25">
      <c r="B3" s="226"/>
      <c r="C3" s="227"/>
      <c r="D3" s="227"/>
      <c r="E3" s="221"/>
      <c r="F3" s="221"/>
      <c r="G3" s="221"/>
      <c r="H3" s="221"/>
      <c r="I3" s="221"/>
      <c r="J3" s="221"/>
      <c r="K3" s="221"/>
    </row>
    <row r="4" spans="1:11" ht="30" customHeight="1">
      <c r="A4" s="248" t="s">
        <v>563</v>
      </c>
      <c r="B4" s="458" t="s">
        <v>564</v>
      </c>
      <c r="C4" s="458"/>
      <c r="D4" s="458"/>
      <c r="E4" s="249"/>
      <c r="F4" s="249"/>
      <c r="G4" s="249"/>
      <c r="H4" s="249"/>
      <c r="I4" s="80"/>
    </row>
    <row r="5" spans="1:11" ht="35.450000000000003" customHeight="1">
      <c r="A5" s="102"/>
      <c r="B5" s="94"/>
      <c r="C5" s="97"/>
      <c r="D5" s="97"/>
      <c r="E5" s="90" t="s">
        <v>44</v>
      </c>
      <c r="F5" s="90" t="s">
        <v>45</v>
      </c>
      <c r="G5" s="136" t="s">
        <v>344</v>
      </c>
      <c r="H5" s="106"/>
      <c r="I5" s="106"/>
    </row>
    <row r="6" spans="1:11" ht="30" customHeight="1">
      <c r="A6" s="59" t="s">
        <v>565</v>
      </c>
      <c r="B6" s="313" t="s">
        <v>566</v>
      </c>
      <c r="C6" s="314"/>
      <c r="D6" s="315"/>
      <c r="E6" s="89">
        <v>10</v>
      </c>
      <c r="F6" s="89">
        <v>0</v>
      </c>
      <c r="G6" s="37"/>
      <c r="H6" s="8"/>
      <c r="I6" s="8"/>
    </row>
    <row r="7" spans="1:11" ht="30" customHeight="1">
      <c r="A7" s="59" t="s">
        <v>567</v>
      </c>
      <c r="B7" s="313" t="s">
        <v>568</v>
      </c>
      <c r="C7" s="314"/>
      <c r="D7" s="315"/>
      <c r="E7" s="36">
        <v>10</v>
      </c>
      <c r="F7" s="89">
        <v>0</v>
      </c>
      <c r="G7" s="494"/>
      <c r="H7" s="8"/>
      <c r="I7" s="8"/>
    </row>
    <row r="8" spans="1:11" ht="30" customHeight="1">
      <c r="A8" s="59" t="s">
        <v>569</v>
      </c>
      <c r="B8" s="313" t="s">
        <v>570</v>
      </c>
      <c r="C8" s="314"/>
      <c r="D8" s="315"/>
      <c r="E8" s="37">
        <v>20</v>
      </c>
      <c r="F8" s="89">
        <v>0</v>
      </c>
      <c r="G8" s="495"/>
      <c r="H8" s="13"/>
      <c r="I8" s="13"/>
    </row>
    <row r="9" spans="1:11" ht="30" customHeight="1">
      <c r="A9" s="59" t="s">
        <v>571</v>
      </c>
      <c r="B9" s="329" t="s">
        <v>572</v>
      </c>
      <c r="C9" s="430"/>
      <c r="D9" s="430"/>
      <c r="E9" s="37">
        <v>10</v>
      </c>
      <c r="F9" s="89">
        <v>0</v>
      </c>
      <c r="G9" s="495"/>
      <c r="H9" s="6"/>
      <c r="I9" s="6"/>
    </row>
    <row r="10" spans="1:11" ht="30" customHeight="1">
      <c r="A10" s="59" t="s">
        <v>573</v>
      </c>
      <c r="B10" s="313" t="s">
        <v>574</v>
      </c>
      <c r="C10" s="314"/>
      <c r="D10" s="315"/>
      <c r="E10" s="37">
        <v>10</v>
      </c>
      <c r="F10" s="89">
        <v>0</v>
      </c>
      <c r="G10" s="495"/>
      <c r="H10" s="6"/>
      <c r="I10" s="6"/>
    </row>
    <row r="11" spans="1:11" ht="30" customHeight="1">
      <c r="A11" s="59" t="s">
        <v>575</v>
      </c>
      <c r="B11" s="313" t="s">
        <v>576</v>
      </c>
      <c r="C11" s="314"/>
      <c r="D11" s="315"/>
      <c r="E11" s="37">
        <v>10</v>
      </c>
      <c r="F11" s="89">
        <v>0</v>
      </c>
      <c r="G11" s="495"/>
      <c r="H11" s="6"/>
      <c r="I11" s="6"/>
    </row>
    <row r="12" spans="1:11" ht="30" customHeight="1">
      <c r="A12" s="59" t="s">
        <v>577</v>
      </c>
      <c r="B12" s="313" t="s">
        <v>578</v>
      </c>
      <c r="C12" s="314"/>
      <c r="D12" s="315"/>
      <c r="E12" s="37">
        <v>10</v>
      </c>
      <c r="F12" s="89">
        <v>0</v>
      </c>
      <c r="G12" s="495"/>
      <c r="H12" s="6"/>
      <c r="I12" s="6"/>
    </row>
    <row r="13" spans="1:11" ht="30" customHeight="1">
      <c r="A13" s="59" t="s">
        <v>579</v>
      </c>
      <c r="B13" s="313" t="s">
        <v>580</v>
      </c>
      <c r="C13" s="314"/>
      <c r="D13" s="315"/>
      <c r="E13" s="37">
        <v>10</v>
      </c>
      <c r="F13" s="89">
        <v>0</v>
      </c>
      <c r="G13" s="495"/>
      <c r="H13" s="6"/>
      <c r="I13" s="6"/>
    </row>
    <row r="14" spans="1:11" ht="30" customHeight="1">
      <c r="A14" s="59" t="s">
        <v>581</v>
      </c>
      <c r="B14" s="313" t="s">
        <v>582</v>
      </c>
      <c r="C14" s="314"/>
      <c r="D14" s="315"/>
      <c r="E14" s="37">
        <v>10</v>
      </c>
      <c r="F14" s="89">
        <v>0</v>
      </c>
      <c r="G14" s="495"/>
      <c r="H14" s="6"/>
      <c r="I14" s="6"/>
    </row>
    <row r="15" spans="1:11" ht="30" customHeight="1">
      <c r="A15" s="125" t="s">
        <v>583</v>
      </c>
      <c r="B15" s="313" t="s">
        <v>584</v>
      </c>
      <c r="C15" s="314"/>
      <c r="D15" s="315"/>
      <c r="E15" s="37">
        <v>10</v>
      </c>
      <c r="F15" s="36">
        <v>0</v>
      </c>
      <c r="G15" s="496"/>
      <c r="H15" s="6"/>
      <c r="I15" s="6"/>
    </row>
    <row r="16" spans="1:11" ht="30" customHeight="1">
      <c r="A16" s="476"/>
      <c r="B16" s="476"/>
      <c r="C16" s="476"/>
      <c r="D16" s="10" t="s">
        <v>57</v>
      </c>
      <c r="E16" s="423">
        <f>SUM(E6,E8,E9,E10,E11,E12,E13,E14)</f>
        <v>90</v>
      </c>
      <c r="F16" s="424"/>
      <c r="G16" s="256">
        <v>80</v>
      </c>
      <c r="H16" s="5">
        <f>H6+H7+H8+H9+H10++H11+H12+H13+H14+H15</f>
        <v>0</v>
      </c>
      <c r="I16" s="5">
        <f>SUM(I7:I9)</f>
        <v>0</v>
      </c>
    </row>
    <row r="17" spans="2:9">
      <c r="B17" s="14"/>
      <c r="C17" s="14"/>
      <c r="D17" s="14"/>
      <c r="E17" s="14"/>
    </row>
    <row r="19" spans="2:9" ht="47.25">
      <c r="B19" s="254"/>
      <c r="D19" s="436" t="s">
        <v>585</v>
      </c>
      <c r="E19" s="487" t="s">
        <v>255</v>
      </c>
      <c r="F19" s="442"/>
      <c r="G19" s="19" t="s">
        <v>355</v>
      </c>
      <c r="H19" s="19" t="s">
        <v>23</v>
      </c>
      <c r="I19" s="19" t="s">
        <v>24</v>
      </c>
    </row>
    <row r="20" spans="2:9" ht="15.75">
      <c r="D20" s="436"/>
      <c r="E20" s="255"/>
      <c r="F20" s="84">
        <f>SUM(E16)</f>
        <v>90</v>
      </c>
      <c r="G20" s="11">
        <v>80</v>
      </c>
      <c r="H20" s="5">
        <f>H16</f>
        <v>0</v>
      </c>
      <c r="I20" s="5">
        <f>I16</f>
        <v>0</v>
      </c>
    </row>
    <row r="22" spans="2:9" ht="33.950000000000003" customHeight="1">
      <c r="B22" s="284" t="s">
        <v>356</v>
      </c>
      <c r="C22" s="284"/>
    </row>
  </sheetData>
  <sheetProtection selectLockedCells="1"/>
  <mergeCells count="20">
    <mergeCell ref="E19:F19"/>
    <mergeCell ref="D19:D20"/>
    <mergeCell ref="B2:D2"/>
    <mergeCell ref="B22:C22"/>
    <mergeCell ref="G7:G15"/>
    <mergeCell ref="E1:F1"/>
    <mergeCell ref="B1:D1"/>
    <mergeCell ref="E16:F16"/>
    <mergeCell ref="A16:C16"/>
    <mergeCell ref="B9:D9"/>
    <mergeCell ref="B6:D6"/>
    <mergeCell ref="B8:D8"/>
    <mergeCell ref="B4:D4"/>
    <mergeCell ref="B7:D7"/>
    <mergeCell ref="B10:D10"/>
    <mergeCell ref="B11:D11"/>
    <mergeCell ref="B12:D12"/>
    <mergeCell ref="B13:D13"/>
    <mergeCell ref="B14:D14"/>
    <mergeCell ref="B15:D15"/>
  </mergeCells>
  <phoneticPr fontId="11" type="noConversion"/>
  <printOptions horizontalCentered="1"/>
  <pageMargins left="0.23622047244094491" right="0.27559055118110237" top="0.19685039370078741" bottom="0.19685039370078741" header="0.31496062992125984" footer="0.31496062992125984"/>
  <pageSetup paperSize="9" scale="76" fitToHeight="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6</xdr:col>
                    <xdr:colOff>238125</xdr:colOff>
                    <xdr:row>5</xdr:row>
                    <xdr:rowOff>38100</xdr:rowOff>
                  </from>
                  <to>
                    <xdr:col>6</xdr:col>
                    <xdr:colOff>800100</xdr:colOff>
                    <xdr:row>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35"/>
  <sheetViews>
    <sheetView showGridLines="0" zoomScaleNormal="100" workbookViewId="0">
      <pane ySplit="1" topLeftCell="A2" activePane="bottomLeft" state="frozen"/>
      <selection pane="bottomLeft" activeCell="F3" sqref="F3"/>
    </sheetView>
  </sheetViews>
  <sheetFormatPr defaultColWidth="7.7109375" defaultRowHeight="12.75"/>
  <cols>
    <col min="1" max="1" width="6.140625" style="16" customWidth="1"/>
    <col min="2" max="2" width="27" style="15" customWidth="1"/>
    <col min="3" max="3" width="24.42578125" style="15" customWidth="1"/>
    <col min="4" max="4" width="40.85546875" style="15" customWidth="1"/>
    <col min="5" max="5" width="7.85546875" style="15" customWidth="1"/>
    <col min="6" max="6" width="7.7109375" style="15" customWidth="1"/>
    <col min="7" max="7" width="12.140625" style="2" customWidth="1"/>
    <col min="8" max="8" width="14.140625" style="2" customWidth="1"/>
    <col min="9" max="9" width="22.42578125" style="2" customWidth="1"/>
    <col min="10" max="16384" width="7.7109375" style="2"/>
  </cols>
  <sheetData>
    <row r="1" spans="1:11" ht="243.95" customHeight="1">
      <c r="A1" s="23"/>
      <c r="B1" s="527" t="s">
        <v>586</v>
      </c>
      <c r="C1" s="528"/>
      <c r="D1" s="529"/>
      <c r="E1" s="431" t="s">
        <v>39</v>
      </c>
      <c r="F1" s="432"/>
      <c r="G1" s="433"/>
      <c r="H1" s="20" t="s">
        <v>23</v>
      </c>
      <c r="I1" s="20" t="s">
        <v>24</v>
      </c>
    </row>
    <row r="2" spans="1:11" ht="78.95" customHeight="1">
      <c r="A2" s="222"/>
      <c r="B2" s="395" t="s">
        <v>40</v>
      </c>
      <c r="C2" s="284"/>
      <c r="D2" s="284"/>
      <c r="E2" s="228"/>
      <c r="F2" s="221"/>
      <c r="G2" s="221"/>
      <c r="H2" s="221"/>
      <c r="I2" s="221"/>
      <c r="J2" s="221"/>
      <c r="K2" s="221"/>
    </row>
    <row r="3" spans="1:11" ht="20.25">
      <c r="B3" s="226"/>
      <c r="C3" s="227"/>
      <c r="D3" s="227"/>
      <c r="E3" s="221"/>
      <c r="F3" s="221"/>
      <c r="G3" s="221"/>
      <c r="H3" s="221"/>
      <c r="I3" s="221"/>
      <c r="J3" s="221"/>
      <c r="K3" s="221"/>
    </row>
    <row r="4" spans="1:11" ht="30" customHeight="1">
      <c r="A4" s="73" t="s">
        <v>587</v>
      </c>
      <c r="B4" s="422" t="s">
        <v>588</v>
      </c>
      <c r="C4" s="422"/>
      <c r="D4" s="422"/>
      <c r="E4" s="74"/>
      <c r="F4" s="74"/>
      <c r="G4" s="74"/>
      <c r="H4" s="74"/>
      <c r="I4" s="74"/>
    </row>
    <row r="5" spans="1:11" ht="30" customHeight="1">
      <c r="A5" s="109"/>
      <c r="B5" s="522" t="s">
        <v>589</v>
      </c>
      <c r="C5" s="523"/>
      <c r="D5" s="523"/>
      <c r="E5" s="525" t="s">
        <v>44</v>
      </c>
      <c r="F5" s="526"/>
      <c r="G5" s="108" t="s">
        <v>45</v>
      </c>
      <c r="H5" s="109"/>
      <c r="I5" s="86"/>
    </row>
    <row r="6" spans="1:11" ht="33.950000000000003" customHeight="1">
      <c r="A6" s="56" t="s">
        <v>590</v>
      </c>
      <c r="B6" s="313" t="s">
        <v>591</v>
      </c>
      <c r="C6" s="428"/>
      <c r="D6" s="428"/>
      <c r="E6" s="296">
        <v>20</v>
      </c>
      <c r="F6" s="297"/>
      <c r="G6" s="36">
        <v>0</v>
      </c>
      <c r="H6" s="8"/>
      <c r="I6" s="8"/>
    </row>
    <row r="7" spans="1:11" ht="30" customHeight="1">
      <c r="A7" s="56" t="s">
        <v>592</v>
      </c>
      <c r="B7" s="306" t="s">
        <v>593</v>
      </c>
      <c r="C7" s="307"/>
      <c r="D7" s="308"/>
      <c r="E7" s="296">
        <v>20</v>
      </c>
      <c r="F7" s="297"/>
      <c r="G7" s="36">
        <v>0</v>
      </c>
      <c r="H7" s="8"/>
      <c r="I7" s="8"/>
    </row>
    <row r="8" spans="1:11" ht="30" customHeight="1">
      <c r="A8" s="56" t="s">
        <v>594</v>
      </c>
      <c r="B8" s="310" t="s">
        <v>595</v>
      </c>
      <c r="C8" s="311"/>
      <c r="D8" s="311"/>
      <c r="E8" s="366">
        <v>20</v>
      </c>
      <c r="F8" s="368"/>
      <c r="G8" s="36">
        <v>0</v>
      </c>
      <c r="H8" s="26"/>
      <c r="I8" s="26"/>
    </row>
    <row r="9" spans="1:11" ht="47.45" customHeight="1">
      <c r="A9" s="56" t="s">
        <v>596</v>
      </c>
      <c r="B9" s="310" t="s">
        <v>597</v>
      </c>
      <c r="C9" s="311"/>
      <c r="D9" s="312"/>
      <c r="E9" s="296">
        <v>20</v>
      </c>
      <c r="F9" s="297"/>
      <c r="G9" s="36">
        <v>0</v>
      </c>
      <c r="H9" s="4"/>
      <c r="I9" s="4"/>
    </row>
    <row r="10" spans="1:11" ht="30" customHeight="1">
      <c r="A10" s="320"/>
      <c r="B10" s="320"/>
      <c r="C10" s="321"/>
      <c r="D10" s="41" t="s">
        <v>57</v>
      </c>
      <c r="E10" s="468">
        <f>SUM(E6,E7,E8,E9)</f>
        <v>80</v>
      </c>
      <c r="F10" s="505"/>
      <c r="G10" s="469"/>
      <c r="H10" s="5">
        <f>SUM(H6:H9)</f>
        <v>0</v>
      </c>
      <c r="I10" s="5">
        <f>SUM(I6:I9)</f>
        <v>0</v>
      </c>
    </row>
    <row r="11" spans="1:11" ht="30" customHeight="1">
      <c r="A11" s="86"/>
      <c r="B11" s="522" t="s">
        <v>598</v>
      </c>
      <c r="C11" s="523"/>
      <c r="D11" s="523"/>
      <c r="E11" s="499" t="s">
        <v>44</v>
      </c>
      <c r="F11" s="500"/>
      <c r="G11" s="107" t="s">
        <v>45</v>
      </c>
      <c r="H11" s="92"/>
      <c r="I11" s="93"/>
    </row>
    <row r="12" spans="1:11" ht="30" customHeight="1">
      <c r="A12" s="56" t="s">
        <v>599</v>
      </c>
      <c r="B12" s="313" t="s">
        <v>600</v>
      </c>
      <c r="C12" s="428"/>
      <c r="D12" s="429"/>
      <c r="E12" s="296">
        <v>20</v>
      </c>
      <c r="F12" s="297"/>
      <c r="G12" s="36">
        <v>0</v>
      </c>
      <c r="H12" s="5"/>
      <c r="I12" s="5"/>
    </row>
    <row r="13" spans="1:11" ht="30" customHeight="1">
      <c r="A13" s="56" t="s">
        <v>601</v>
      </c>
      <c r="B13" s="313" t="s">
        <v>602</v>
      </c>
      <c r="C13" s="428"/>
      <c r="D13" s="429"/>
      <c r="E13" s="296">
        <v>10</v>
      </c>
      <c r="F13" s="297"/>
      <c r="G13" s="36">
        <v>0</v>
      </c>
      <c r="H13" s="5"/>
      <c r="I13" s="5"/>
    </row>
    <row r="14" spans="1:11" ht="30" customHeight="1">
      <c r="A14" s="56" t="s">
        <v>603</v>
      </c>
      <c r="B14" s="313" t="s">
        <v>604</v>
      </c>
      <c r="C14" s="428"/>
      <c r="D14" s="429"/>
      <c r="E14" s="296">
        <v>10</v>
      </c>
      <c r="F14" s="297"/>
      <c r="G14" s="36">
        <v>0</v>
      </c>
      <c r="H14" s="5"/>
      <c r="I14" s="5"/>
    </row>
    <row r="15" spans="1:11" ht="30" customHeight="1">
      <c r="A15" s="320"/>
      <c r="B15" s="320"/>
      <c r="C15" s="321"/>
      <c r="D15" s="41" t="s">
        <v>57</v>
      </c>
      <c r="E15" s="468">
        <f>SUM(E12,E13,E14)</f>
        <v>40</v>
      </c>
      <c r="F15" s="505"/>
      <c r="G15" s="469"/>
      <c r="H15" s="5">
        <f>SUM(H12:H14)</f>
        <v>0</v>
      </c>
      <c r="I15" s="5">
        <f>SUM(I12:I14)</f>
        <v>0</v>
      </c>
    </row>
    <row r="16" spans="1:11" ht="42.95" customHeight="1">
      <c r="A16" s="86"/>
      <c r="B16" s="114" t="s">
        <v>605</v>
      </c>
      <c r="C16" s="115"/>
      <c r="D16" s="115"/>
      <c r="E16" s="499" t="s">
        <v>44</v>
      </c>
      <c r="F16" s="500"/>
      <c r="G16" s="107" t="s">
        <v>45</v>
      </c>
      <c r="H16" s="115"/>
      <c r="I16" s="116"/>
    </row>
    <row r="17" spans="1:9" ht="30" customHeight="1">
      <c r="A17" s="56" t="s">
        <v>606</v>
      </c>
      <c r="B17" s="313" t="s">
        <v>607</v>
      </c>
      <c r="C17" s="428"/>
      <c r="D17" s="429"/>
      <c r="E17" s="468">
        <v>0</v>
      </c>
      <c r="F17" s="469"/>
      <c r="G17" s="61">
        <v>30</v>
      </c>
      <c r="H17" s="5"/>
      <c r="I17" s="5"/>
    </row>
    <row r="18" spans="1:9" ht="24.95" customHeight="1">
      <c r="A18" s="503" t="s">
        <v>608</v>
      </c>
      <c r="B18" s="515" t="s">
        <v>609</v>
      </c>
      <c r="C18" s="516"/>
      <c r="D18" s="517"/>
      <c r="E18" s="87" t="s">
        <v>44</v>
      </c>
      <c r="F18" s="87" t="s">
        <v>45</v>
      </c>
      <c r="G18" s="501"/>
      <c r="H18" s="4"/>
      <c r="I18" s="4"/>
    </row>
    <row r="19" spans="1:9" ht="30" customHeight="1">
      <c r="A19" s="504"/>
      <c r="B19" s="464"/>
      <c r="C19" s="518"/>
      <c r="D19" s="465"/>
      <c r="E19" s="36">
        <v>20</v>
      </c>
      <c r="F19" s="36">
        <v>0</v>
      </c>
      <c r="G19" s="512"/>
      <c r="H19" s="5"/>
      <c r="I19" s="5"/>
    </row>
    <row r="20" spans="1:9" ht="39.950000000000003" customHeight="1">
      <c r="A20" s="56" t="s">
        <v>610</v>
      </c>
      <c r="B20" s="313" t="s">
        <v>611</v>
      </c>
      <c r="C20" s="428"/>
      <c r="D20" s="429"/>
      <c r="E20" s="36">
        <v>10</v>
      </c>
      <c r="F20" s="36">
        <v>0</v>
      </c>
      <c r="G20" s="502"/>
      <c r="H20" s="5"/>
      <c r="I20" s="5"/>
    </row>
    <row r="21" spans="1:9" ht="39.950000000000003" customHeight="1">
      <c r="A21" s="320"/>
      <c r="B21" s="320"/>
      <c r="C21" s="321"/>
      <c r="D21" s="41" t="s">
        <v>57</v>
      </c>
      <c r="E21" s="468">
        <f>SUM(E19,E20)</f>
        <v>30</v>
      </c>
      <c r="F21" s="505"/>
      <c r="G21" s="469"/>
      <c r="H21" s="5">
        <f>SUM(H17:H20)</f>
        <v>0</v>
      </c>
      <c r="I21" s="5">
        <f>SUM(I17:I20)</f>
        <v>0</v>
      </c>
    </row>
    <row r="22" spans="1:9" ht="30" customHeight="1">
      <c r="A22" s="73" t="s">
        <v>612</v>
      </c>
      <c r="B22" s="422" t="s">
        <v>613</v>
      </c>
      <c r="C22" s="422"/>
      <c r="D22" s="422"/>
      <c r="E22" s="74"/>
      <c r="F22" s="74"/>
      <c r="G22" s="74"/>
      <c r="H22" s="74"/>
      <c r="I22" s="74"/>
    </row>
    <row r="23" spans="1:9" ht="30" customHeight="1">
      <c r="A23" s="109"/>
      <c r="B23" s="86"/>
      <c r="C23" s="86"/>
      <c r="D23" s="86"/>
      <c r="E23" s="513" t="s">
        <v>44</v>
      </c>
      <c r="F23" s="514"/>
      <c r="G23" s="110" t="s">
        <v>45</v>
      </c>
      <c r="H23" s="86"/>
      <c r="I23" s="86"/>
    </row>
    <row r="24" spans="1:9" ht="30" customHeight="1">
      <c r="A24" s="56" t="s">
        <v>614</v>
      </c>
      <c r="B24" s="313" t="s">
        <v>615</v>
      </c>
      <c r="C24" s="314"/>
      <c r="D24" s="315"/>
      <c r="E24" s="296">
        <v>20</v>
      </c>
      <c r="F24" s="297"/>
      <c r="G24" s="36">
        <v>0</v>
      </c>
      <c r="H24" s="8"/>
      <c r="I24" s="8"/>
    </row>
    <row r="25" spans="1:9" ht="30" customHeight="1">
      <c r="A25" s="56" t="s">
        <v>616</v>
      </c>
      <c r="B25" s="313" t="s">
        <v>617</v>
      </c>
      <c r="C25" s="428"/>
      <c r="D25" s="429"/>
      <c r="E25" s="296">
        <v>0</v>
      </c>
      <c r="F25" s="297"/>
      <c r="G25" s="36">
        <v>20</v>
      </c>
      <c r="H25" s="8"/>
      <c r="I25" s="8"/>
    </row>
    <row r="26" spans="1:9" ht="24.95" customHeight="1">
      <c r="A26" s="503" t="s">
        <v>618</v>
      </c>
      <c r="B26" s="346" t="s">
        <v>619</v>
      </c>
      <c r="C26" s="347"/>
      <c r="D26" s="348"/>
      <c r="E26" s="87" t="s">
        <v>44</v>
      </c>
      <c r="F26" s="87" t="s">
        <v>45</v>
      </c>
      <c r="G26" s="379"/>
      <c r="H26" s="4"/>
      <c r="I26" s="4"/>
    </row>
    <row r="27" spans="1:9" ht="30" customHeight="1">
      <c r="A27" s="524"/>
      <c r="B27" s="519"/>
      <c r="C27" s="520"/>
      <c r="D27" s="521"/>
      <c r="E27" s="501">
        <v>10</v>
      </c>
      <c r="F27" s="501">
        <v>0</v>
      </c>
      <c r="G27" s="470"/>
      <c r="H27" s="72"/>
      <c r="I27" s="497"/>
    </row>
    <row r="28" spans="1:9" ht="3.95" customHeight="1">
      <c r="A28" s="504"/>
      <c r="B28" s="401"/>
      <c r="C28" s="402"/>
      <c r="D28" s="403"/>
      <c r="E28" s="502"/>
      <c r="F28" s="502"/>
      <c r="G28" s="470"/>
      <c r="H28" s="138"/>
      <c r="I28" s="498"/>
    </row>
    <row r="29" spans="1:9" ht="30" customHeight="1">
      <c r="A29" s="503" t="s">
        <v>620</v>
      </c>
      <c r="B29" s="506" t="s">
        <v>621</v>
      </c>
      <c r="C29" s="507"/>
      <c r="D29" s="508"/>
      <c r="E29" s="501">
        <v>10</v>
      </c>
      <c r="F29" s="501">
        <v>0</v>
      </c>
      <c r="G29" s="470"/>
      <c r="H29" s="497"/>
      <c r="I29" s="497"/>
    </row>
    <row r="30" spans="1:9">
      <c r="A30" s="504"/>
      <c r="B30" s="509"/>
      <c r="C30" s="510"/>
      <c r="D30" s="511"/>
      <c r="E30" s="502"/>
      <c r="F30" s="502"/>
      <c r="G30" s="380"/>
      <c r="H30" s="498"/>
      <c r="I30" s="498"/>
    </row>
    <row r="31" spans="1:9" ht="23.45" customHeight="1">
      <c r="A31" s="320"/>
      <c r="B31" s="320"/>
      <c r="C31" s="321"/>
      <c r="D31" s="41" t="s">
        <v>57</v>
      </c>
      <c r="E31" s="468">
        <f>E24+G25</f>
        <v>40</v>
      </c>
      <c r="F31" s="505"/>
      <c r="G31" s="469"/>
      <c r="H31" s="5">
        <f>SUM(H24:H30)</f>
        <v>0</v>
      </c>
      <c r="I31" s="5">
        <f>SUM(I24:I30)</f>
        <v>0</v>
      </c>
    </row>
    <row r="32" spans="1:9">
      <c r="B32" s="14"/>
      <c r="C32" s="14"/>
      <c r="D32" s="14"/>
      <c r="E32" s="14"/>
      <c r="F32" s="14"/>
    </row>
    <row r="34" spans="4:9" ht="47.25">
      <c r="D34" s="19" t="s">
        <v>622</v>
      </c>
      <c r="E34" s="19"/>
      <c r="F34" s="19"/>
      <c r="G34" s="19" t="s">
        <v>255</v>
      </c>
      <c r="H34" s="19" t="s">
        <v>23</v>
      </c>
      <c r="I34" s="19" t="s">
        <v>24</v>
      </c>
    </row>
    <row r="35" spans="4:9" ht="34.5" customHeight="1">
      <c r="D35" s="18"/>
      <c r="E35" s="18"/>
      <c r="F35" s="18"/>
      <c r="G35" s="11">
        <f>SUM(E31,E21,E15,E10)</f>
        <v>190</v>
      </c>
      <c r="H35" s="5">
        <f>SUM(H31,H21,H15,H10)</f>
        <v>0</v>
      </c>
      <c r="I35" s="5">
        <f>SUM(I31,I21,I15,I10)</f>
        <v>0</v>
      </c>
    </row>
  </sheetData>
  <sheetProtection selectLockedCells="1"/>
  <mergeCells count="55">
    <mergeCell ref="A26:A28"/>
    <mergeCell ref="E1:G1"/>
    <mergeCell ref="E10:G10"/>
    <mergeCell ref="E15:G15"/>
    <mergeCell ref="E16:F16"/>
    <mergeCell ref="E17:F17"/>
    <mergeCell ref="E5:F5"/>
    <mergeCell ref="E6:F6"/>
    <mergeCell ref="E7:F7"/>
    <mergeCell ref="E8:F8"/>
    <mergeCell ref="E9:F9"/>
    <mergeCell ref="B1:D1"/>
    <mergeCell ref="B22:D22"/>
    <mergeCell ref="B9:D9"/>
    <mergeCell ref="B2:D2"/>
    <mergeCell ref="B7:D7"/>
    <mergeCell ref="B4:D4"/>
    <mergeCell ref="A10:C10"/>
    <mergeCell ref="B12:D12"/>
    <mergeCell ref="B6:D6"/>
    <mergeCell ref="B8:D8"/>
    <mergeCell ref="B5:D5"/>
    <mergeCell ref="B13:D13"/>
    <mergeCell ref="B17:D17"/>
    <mergeCell ref="B11:D11"/>
    <mergeCell ref="B14:D14"/>
    <mergeCell ref="A15:C15"/>
    <mergeCell ref="A18:A19"/>
    <mergeCell ref="B25:D25"/>
    <mergeCell ref="A31:C31"/>
    <mergeCell ref="B24:D24"/>
    <mergeCell ref="E31:G31"/>
    <mergeCell ref="B20:D20"/>
    <mergeCell ref="A29:A30"/>
    <mergeCell ref="E21:G21"/>
    <mergeCell ref="B29:D30"/>
    <mergeCell ref="A21:C21"/>
    <mergeCell ref="G18:G20"/>
    <mergeCell ref="E23:F23"/>
    <mergeCell ref="E25:F25"/>
    <mergeCell ref="E24:F24"/>
    <mergeCell ref="B18:D19"/>
    <mergeCell ref="B26:D28"/>
    <mergeCell ref="I27:I28"/>
    <mergeCell ref="I29:I30"/>
    <mergeCell ref="E11:F11"/>
    <mergeCell ref="E12:F12"/>
    <mergeCell ref="E13:F13"/>
    <mergeCell ref="E14:F14"/>
    <mergeCell ref="E29:E30"/>
    <mergeCell ref="F29:F30"/>
    <mergeCell ref="G26:G30"/>
    <mergeCell ref="H29:H30"/>
    <mergeCell ref="E27:E28"/>
    <mergeCell ref="F27:F28"/>
  </mergeCells>
  <phoneticPr fontId="11" type="noConversion"/>
  <printOptions horizontalCentered="1"/>
  <pageMargins left="0.23622047244094491" right="0.27559055118110237" top="0.19685039370078741" bottom="0.19685039370078741" header="0.31496062992125984" footer="0.31496062992125984"/>
  <pageSetup paperSize="9" scale="63"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E0D0FD7FB3214E86945B3B206A4639" ma:contentTypeVersion="11" ma:contentTypeDescription="Create a new document." ma:contentTypeScope="" ma:versionID="e909a0277b5ed0e938a304330e6676e8">
  <xsd:schema xmlns:xsd="http://www.w3.org/2001/XMLSchema" xmlns:xs="http://www.w3.org/2001/XMLSchema" xmlns:p="http://schemas.microsoft.com/office/2006/metadata/properties" xmlns:ns2="6519f5c2-3506-4a59-984f-fc09ad2c99e4" targetNamespace="http://schemas.microsoft.com/office/2006/metadata/properties" ma:root="true" ma:fieldsID="83ecc93aa01e57412b870e208c66c624" ns2:_="">
    <xsd:import namespace="6519f5c2-3506-4a59-984f-fc09ad2c99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9f5c2-3506-4a59-984f-fc09ad2c99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B061D6-4680-49C4-A58C-CA3D4F74B8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F2F4250-ADE8-447C-B989-937A3CE0D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19f5c2-3506-4a59-984f-fc09ad2c9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CFF378-CD41-4261-BA34-791B13B002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7</vt:i4>
      </vt:variant>
    </vt:vector>
  </HeadingPairs>
  <TitlesOfParts>
    <vt:vector size="16" baseType="lpstr">
      <vt:lpstr>Geopark Identity</vt:lpstr>
      <vt:lpstr>Overview</vt:lpstr>
      <vt:lpstr>Criterion i</vt:lpstr>
      <vt:lpstr>Criterion ii</vt:lpstr>
      <vt:lpstr>Criterion iii</vt:lpstr>
      <vt:lpstr>Criterion iv</vt:lpstr>
      <vt:lpstr>Criterion v</vt:lpstr>
      <vt:lpstr>Criterion vi</vt:lpstr>
      <vt:lpstr>Criterion vii</vt:lpstr>
      <vt:lpstr>'Criterion i'!Print_Area</vt:lpstr>
      <vt:lpstr>'Criterion iv'!Print_Area</vt:lpstr>
      <vt:lpstr>'Criterion v'!Print_Area</vt:lpstr>
      <vt:lpstr>'Criterion vi'!Print_Area</vt:lpstr>
      <vt:lpstr>'Criterion vii'!Print_Area</vt:lpstr>
      <vt:lpstr>'Geopark Identity'!Print_Area</vt:lpstr>
      <vt:lpstr>Overview!Print_Area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admin</cp:lastModifiedBy>
  <cp:revision/>
  <dcterms:created xsi:type="dcterms:W3CDTF">2011-03-31T14:43:57Z</dcterms:created>
  <dcterms:modified xsi:type="dcterms:W3CDTF">2022-01-06T06:11:01Z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0x010100DCE0D0FD7FB3214E86945B3B206A4639</vt:lpwstr>
  </property>
</Properties>
</file>